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esdras_gonzalez\Desktop\Seguimiento\Calculadoras\"/>
    </mc:Choice>
  </mc:AlternateContent>
  <xr:revisionPtr revIDLastSave="0" documentId="13_ncr:1_{0206E0D9-64EB-4820-957F-EA439D6B5528}" xr6:coauthVersionLast="47" xr6:coauthVersionMax="47" xr10:uidLastSave="{00000000-0000-0000-0000-000000000000}"/>
  <bookViews>
    <workbookView xWindow="-108" yWindow="-108" windowWidth="23256" windowHeight="12576" activeTab="1" xr2:uid="{4DA8DC3A-9A35-458A-9CDA-294FA169A4FF}"/>
  </bookViews>
  <sheets>
    <sheet name="Calculadora Consumo" sheetId="1" r:id="rId1"/>
    <sheet name="Calculadora Extrafinanciamiento" sheetId="2" r:id="rId2"/>
    <sheet name="Calculadora Hipoteca" sheetId="3" r:id="rId3"/>
  </sheets>
  <externalReferences>
    <externalReference r:id="rId4"/>
  </externalReferences>
  <definedNames>
    <definedName name="contador1">5</definedName>
    <definedName name="contador2">5</definedName>
    <definedName name="Lista">{1,2,3,4;5,6,7,8;9,10,11,12;13,14,15,16}</definedName>
    <definedName name="Play">656277505</definedName>
    <definedName name="Tasa_Periódica">'[1]Tabla de Amortización'!$D$17/12</definedName>
    <definedName name="valor_índic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21" i="1"/>
  <c r="C20" i="2" l="1"/>
  <c r="E20" i="2" s="1"/>
  <c r="G20" i="2" s="1"/>
  <c r="B20" i="3"/>
  <c r="D19" i="3"/>
  <c r="D14" i="3"/>
  <c r="F19" i="3" s="1"/>
  <c r="C19" i="3" s="1"/>
  <c r="D13" i="3"/>
  <c r="D15" i="3" s="1"/>
  <c r="G13" i="3" s="1"/>
  <c r="B21" i="2"/>
  <c r="F20" i="2"/>
  <c r="B21" i="1"/>
  <c r="F21" i="1" s="1"/>
  <c r="F20" i="1"/>
  <c r="C20" i="1" s="1"/>
  <c r="E20" i="1" s="1"/>
  <c r="G20" i="1" s="1"/>
  <c r="D20" i="1"/>
  <c r="D15" i="1"/>
  <c r="D14" i="1"/>
  <c r="D13" i="1"/>
  <c r="D16" i="1" s="1"/>
  <c r="G13" i="1" s="1"/>
  <c r="D21" i="2" l="1"/>
  <c r="F20" i="3"/>
  <c r="C20" i="3" s="1"/>
  <c r="F21" i="2"/>
  <c r="C21" i="2" s="1"/>
  <c r="B22" i="2"/>
  <c r="B21" i="3"/>
  <c r="B22" i="3" s="1"/>
  <c r="B22" i="1"/>
  <c r="F22" i="1" s="1"/>
  <c r="C21" i="1"/>
  <c r="E21" i="1" s="1"/>
  <c r="G21" i="1" s="1"/>
  <c r="B23" i="1"/>
  <c r="G14" i="1"/>
  <c r="G15" i="1"/>
  <c r="G13" i="2"/>
  <c r="E19" i="3"/>
  <c r="G19" i="3" s="1"/>
  <c r="G14" i="3"/>
  <c r="E21" i="2" l="1"/>
  <c r="G21" i="2" s="1"/>
  <c r="D22" i="2" s="1"/>
  <c r="B23" i="2"/>
  <c r="F22" i="2"/>
  <c r="C22" i="2" s="1"/>
  <c r="F21" i="3"/>
  <c r="C21" i="3" s="1"/>
  <c r="C22" i="1"/>
  <c r="D22" i="1"/>
  <c r="F22" i="3"/>
  <c r="C22" i="3" s="1"/>
  <c r="B23" i="3"/>
  <c r="B24" i="1"/>
  <c r="F23" i="1"/>
  <c r="C23" i="1" s="1"/>
  <c r="D20" i="3"/>
  <c r="E20" i="3" s="1"/>
  <c r="G20" i="3" s="1"/>
  <c r="E22" i="2" l="1"/>
  <c r="G22" i="2" s="1"/>
  <c r="D23" i="2" s="1"/>
  <c r="E22" i="1"/>
  <c r="G22" i="1" s="1"/>
  <c r="D23" i="1" s="1"/>
  <c r="E23" i="1" s="1"/>
  <c r="G23" i="1" s="1"/>
  <c r="F23" i="2"/>
  <c r="C23" i="2" s="1"/>
  <c r="B24" i="2"/>
  <c r="D21" i="3"/>
  <c r="E21" i="3" s="1"/>
  <c r="G21" i="3" s="1"/>
  <c r="F24" i="1"/>
  <c r="C24" i="1" s="1"/>
  <c r="B25" i="1"/>
  <c r="B24" i="3"/>
  <c r="F23" i="3"/>
  <c r="C23" i="3" s="1"/>
  <c r="E23" i="2" l="1"/>
  <c r="G23" i="2" s="1"/>
  <c r="D24" i="2" s="1"/>
  <c r="F24" i="2"/>
  <c r="C24" i="2" s="1"/>
  <c r="B25" i="2"/>
  <c r="D24" i="1"/>
  <c r="E24" i="1" s="1"/>
  <c r="G24" i="1" s="1"/>
  <c r="D22" i="3"/>
  <c r="E22" i="3" s="1"/>
  <c r="G22" i="3" s="1"/>
  <c r="F24" i="3"/>
  <c r="C24" i="3" s="1"/>
  <c r="B25" i="3"/>
  <c r="F25" i="1"/>
  <c r="B26" i="1"/>
  <c r="C25" i="1"/>
  <c r="E24" i="2" l="1"/>
  <c r="G24" i="2" s="1"/>
  <c r="D25" i="2" s="1"/>
  <c r="B26" i="2"/>
  <c r="F25" i="2"/>
  <c r="C25" i="2" s="1"/>
  <c r="D23" i="3"/>
  <c r="E23" i="3" s="1"/>
  <c r="G23" i="3" s="1"/>
  <c r="D25" i="1"/>
  <c r="E25" i="1" s="1"/>
  <c r="G25" i="1" s="1"/>
  <c r="F26" i="1"/>
  <c r="C26" i="1" s="1"/>
  <c r="B27" i="1"/>
  <c r="B26" i="3"/>
  <c r="F25" i="3"/>
  <c r="C25" i="3" s="1"/>
  <c r="B27" i="2" l="1"/>
  <c r="E25" i="2"/>
  <c r="G25" i="2" s="1"/>
  <c r="D26" i="2"/>
  <c r="F26" i="2"/>
  <c r="C26" i="2" s="1"/>
  <c r="E26" i="2" s="1"/>
  <c r="D26" i="1"/>
  <c r="E26" i="1" s="1"/>
  <c r="G26" i="1" s="1"/>
  <c r="D24" i="3"/>
  <c r="E24" i="3" s="1"/>
  <c r="G24" i="3" s="1"/>
  <c r="F26" i="3"/>
  <c r="C26" i="3" s="1"/>
  <c r="B27" i="3"/>
  <c r="B28" i="1"/>
  <c r="F27" i="1"/>
  <c r="C27" i="1" s="1"/>
  <c r="C27" i="2" l="1"/>
  <c r="G26" i="2"/>
  <c r="D27" i="2" s="1"/>
  <c r="E27" i="2" s="1"/>
  <c r="F27" i="2"/>
  <c r="B28" i="2"/>
  <c r="D25" i="3"/>
  <c r="E25" i="3" s="1"/>
  <c r="G25" i="3" s="1"/>
  <c r="D27" i="1"/>
  <c r="E27" i="1" s="1"/>
  <c r="G27" i="1" s="1"/>
  <c r="F28" i="1"/>
  <c r="C28" i="1" s="1"/>
  <c r="B29" i="1"/>
  <c r="B28" i="3"/>
  <c r="F27" i="3"/>
  <c r="C27" i="3" s="1"/>
  <c r="G27" i="2" l="1"/>
  <c r="F28" i="2"/>
  <c r="C28" i="2" s="1"/>
  <c r="E28" i="2" s="1"/>
  <c r="B29" i="2"/>
  <c r="C29" i="2" s="1"/>
  <c r="D28" i="2"/>
  <c r="D28" i="1"/>
  <c r="D26" i="3"/>
  <c r="E26" i="3" s="1"/>
  <c r="G26" i="3" s="1"/>
  <c r="F28" i="3"/>
  <c r="C28" i="3" s="1"/>
  <c r="B29" i="3"/>
  <c r="F29" i="1"/>
  <c r="C29" i="1" s="1"/>
  <c r="B30" i="1"/>
  <c r="E28" i="1"/>
  <c r="G28" i="1" s="1"/>
  <c r="F29" i="2" l="1"/>
  <c r="B30" i="2"/>
  <c r="C30" i="2" s="1"/>
  <c r="G28" i="2"/>
  <c r="D29" i="2"/>
  <c r="E29" i="2" s="1"/>
  <c r="D29" i="1"/>
  <c r="D27" i="3"/>
  <c r="E27" i="3" s="1"/>
  <c r="G27" i="3" s="1"/>
  <c r="F30" i="1"/>
  <c r="C30" i="1" s="1"/>
  <c r="B31" i="1"/>
  <c r="B30" i="3"/>
  <c r="F29" i="3"/>
  <c r="C29" i="3" s="1"/>
  <c r="E29" i="1"/>
  <c r="G29" i="1" s="1"/>
  <c r="B31" i="2" l="1"/>
  <c r="C31" i="2" s="1"/>
  <c r="F30" i="2"/>
  <c r="G29" i="2"/>
  <c r="D30" i="2"/>
  <c r="E30" i="2" s="1"/>
  <c r="D30" i="1"/>
  <c r="E30" i="1" s="1"/>
  <c r="G30" i="1" s="1"/>
  <c r="D28" i="3"/>
  <c r="E28" i="3" s="1"/>
  <c r="G28" i="3" s="1"/>
  <c r="F30" i="3"/>
  <c r="C30" i="3" s="1"/>
  <c r="B31" i="3"/>
  <c r="F31" i="1"/>
  <c r="C31" i="1" s="1"/>
  <c r="B32" i="1"/>
  <c r="B32" i="2" l="1"/>
  <c r="D32" i="2" s="1"/>
  <c r="G30" i="2"/>
  <c r="F31" i="2"/>
  <c r="E32" i="2"/>
  <c r="D31" i="2"/>
  <c r="E31" i="2" s="1"/>
  <c r="D29" i="3"/>
  <c r="E29" i="3" s="1"/>
  <c r="G29" i="3" s="1"/>
  <c r="D31" i="1"/>
  <c r="E31" i="1" s="1"/>
  <c r="G31" i="1" s="1"/>
  <c r="B33" i="2"/>
  <c r="F32" i="2"/>
  <c r="F32" i="1"/>
  <c r="C32" i="1"/>
  <c r="B33" i="1"/>
  <c r="B32" i="3"/>
  <c r="F31" i="3"/>
  <c r="C31" i="3" s="1"/>
  <c r="C32" i="2" l="1"/>
  <c r="G31" i="2"/>
  <c r="G32" i="2" s="1"/>
  <c r="D33" i="2"/>
  <c r="E33" i="2"/>
  <c r="C33" i="2"/>
  <c r="D32" i="1"/>
  <c r="E32" i="1" s="1"/>
  <c r="G32" i="1" s="1"/>
  <c r="D30" i="3"/>
  <c r="E30" i="3" s="1"/>
  <c r="G30" i="3" s="1"/>
  <c r="B34" i="2"/>
  <c r="F33" i="2"/>
  <c r="F32" i="3"/>
  <c r="C32" i="3" s="1"/>
  <c r="B33" i="3"/>
  <c r="B34" i="1"/>
  <c r="F33" i="1"/>
  <c r="C33" i="1"/>
  <c r="D34" i="2" l="1"/>
  <c r="C34" i="2"/>
  <c r="E34" i="2"/>
  <c r="G33" i="2"/>
  <c r="D33" i="1"/>
  <c r="E33" i="1" s="1"/>
  <c r="G33" i="1" s="1"/>
  <c r="D31" i="3"/>
  <c r="E31" i="3" s="1"/>
  <c r="G31" i="3" s="1"/>
  <c r="B35" i="2"/>
  <c r="F34" i="2"/>
  <c r="F34" i="1"/>
  <c r="B35" i="1"/>
  <c r="C34" i="1"/>
  <c r="B34" i="3"/>
  <c r="F33" i="3"/>
  <c r="C33" i="3" s="1"/>
  <c r="D35" i="2" l="1"/>
  <c r="E35" i="2"/>
  <c r="C35" i="2"/>
  <c r="G34" i="2"/>
  <c r="D32" i="3"/>
  <c r="E32" i="3" s="1"/>
  <c r="G32" i="3" s="1"/>
  <c r="D34" i="1"/>
  <c r="E34" i="1" s="1"/>
  <c r="G34" i="1" s="1"/>
  <c r="B36" i="2"/>
  <c r="F35" i="2"/>
  <c r="F34" i="3"/>
  <c r="C34" i="3" s="1"/>
  <c r="B35" i="3"/>
  <c r="B36" i="1"/>
  <c r="F35" i="1"/>
  <c r="C35" i="1"/>
  <c r="D36" i="2" l="1"/>
  <c r="E36" i="2"/>
  <c r="C36" i="2"/>
  <c r="G35" i="2"/>
  <c r="D35" i="1"/>
  <c r="E35" i="1" s="1"/>
  <c r="G35" i="1" s="1"/>
  <c r="D33" i="3"/>
  <c r="E33" i="3" s="1"/>
  <c r="G33" i="3" s="1"/>
  <c r="B37" i="2"/>
  <c r="F36" i="2"/>
  <c r="C36" i="1"/>
  <c r="B37" i="1"/>
  <c r="F36" i="1"/>
  <c r="B36" i="3"/>
  <c r="F35" i="3"/>
  <c r="C35" i="3" s="1"/>
  <c r="D37" i="2" l="1"/>
  <c r="E37" i="2"/>
  <c r="C37" i="2"/>
  <c r="G36" i="2"/>
  <c r="D34" i="3"/>
  <c r="E34" i="3" s="1"/>
  <c r="G34" i="3" s="1"/>
  <c r="D36" i="1"/>
  <c r="E36" i="1" s="1"/>
  <c r="G36" i="1" s="1"/>
  <c r="B38" i="2"/>
  <c r="F37" i="2"/>
  <c r="F36" i="3"/>
  <c r="C36" i="3"/>
  <c r="B37" i="3"/>
  <c r="B38" i="1"/>
  <c r="F37" i="1"/>
  <c r="C37" i="1" s="1"/>
  <c r="D38" i="2" l="1"/>
  <c r="E38" i="2"/>
  <c r="C38" i="2"/>
  <c r="G37" i="2"/>
  <c r="D37" i="1"/>
  <c r="E37" i="1" s="1"/>
  <c r="G37" i="1" s="1"/>
  <c r="D35" i="3"/>
  <c r="E35" i="3" s="1"/>
  <c r="G35" i="3" s="1"/>
  <c r="B39" i="2"/>
  <c r="F38" i="2"/>
  <c r="B39" i="1"/>
  <c r="F38" i="1"/>
  <c r="C38" i="1" s="1"/>
  <c r="B38" i="3"/>
  <c r="F37" i="3"/>
  <c r="C37" i="3" s="1"/>
  <c r="D39" i="2" l="1"/>
  <c r="E39" i="2"/>
  <c r="C39" i="2"/>
  <c r="G38" i="2"/>
  <c r="D36" i="3"/>
  <c r="E36" i="3" s="1"/>
  <c r="G36" i="3" s="1"/>
  <c r="D38" i="1"/>
  <c r="E38" i="1" s="1"/>
  <c r="G38" i="1" s="1"/>
  <c r="B40" i="2"/>
  <c r="F39" i="2"/>
  <c r="F38" i="3"/>
  <c r="C38" i="3" s="1"/>
  <c r="B39" i="3"/>
  <c r="B40" i="1"/>
  <c r="F39" i="1"/>
  <c r="C39" i="1" s="1"/>
  <c r="D40" i="2" l="1"/>
  <c r="E40" i="2"/>
  <c r="C40" i="2"/>
  <c r="G39" i="2"/>
  <c r="G40" i="2" s="1"/>
  <c r="D39" i="1"/>
  <c r="E39" i="1" s="1"/>
  <c r="G39" i="1" s="1"/>
  <c r="B41" i="2"/>
  <c r="F40" i="2"/>
  <c r="B41" i="1"/>
  <c r="F40" i="1"/>
  <c r="C40" i="1" s="1"/>
  <c r="D37" i="3"/>
  <c r="E37" i="3" s="1"/>
  <c r="G37" i="3" s="1"/>
  <c r="B40" i="3"/>
  <c r="F39" i="3"/>
  <c r="C39" i="3" s="1"/>
  <c r="E41" i="2" l="1"/>
  <c r="D41" i="2"/>
  <c r="C41" i="2"/>
  <c r="D38" i="3"/>
  <c r="E38" i="3" s="1"/>
  <c r="G38" i="3" s="1"/>
  <c r="D40" i="1"/>
  <c r="B42" i="1"/>
  <c r="F41" i="1"/>
  <c r="C41" i="1" s="1"/>
  <c r="F40" i="3"/>
  <c r="B41" i="3"/>
  <c r="C40" i="3"/>
  <c r="E40" i="1"/>
  <c r="G40" i="1" s="1"/>
  <c r="G41" i="2"/>
  <c r="F41" i="2"/>
  <c r="B42" i="2"/>
  <c r="E42" i="2" l="1"/>
  <c r="D42" i="2"/>
  <c r="C42" i="2"/>
  <c r="D41" i="1"/>
  <c r="E41" i="1" s="1"/>
  <c r="G41" i="1" s="1"/>
  <c r="D39" i="3"/>
  <c r="E39" i="3" s="1"/>
  <c r="G39" i="3" s="1"/>
  <c r="B43" i="1"/>
  <c r="F42" i="1"/>
  <c r="C42" i="1" s="1"/>
  <c r="B42" i="3"/>
  <c r="F41" i="3"/>
  <c r="C41" i="3" s="1"/>
  <c r="B43" i="2"/>
  <c r="G42" i="2"/>
  <c r="F42" i="2"/>
  <c r="D43" i="2" l="1"/>
  <c r="E43" i="2"/>
  <c r="G43" i="2" s="1"/>
  <c r="C43" i="2"/>
  <c r="D40" i="3"/>
  <c r="E40" i="3" s="1"/>
  <c r="G40" i="3" s="1"/>
  <c r="D42" i="1"/>
  <c r="E42" i="1" s="1"/>
  <c r="G42" i="1" s="1"/>
  <c r="B44" i="1"/>
  <c r="F43" i="1"/>
  <c r="C43" i="1" s="1"/>
  <c r="F42" i="3"/>
  <c r="C42" i="3" s="1"/>
  <c r="B43" i="3"/>
  <c r="F43" i="2"/>
  <c r="B44" i="2"/>
  <c r="D44" i="2" l="1"/>
  <c r="E44" i="2"/>
  <c r="C44" i="2"/>
  <c r="D43" i="1"/>
  <c r="E43" i="1" s="1"/>
  <c r="G43" i="1" s="1"/>
  <c r="D41" i="3"/>
  <c r="E41" i="3" s="1"/>
  <c r="G41" i="3" s="1"/>
  <c r="C44" i="1"/>
  <c r="F44" i="1"/>
  <c r="B45" i="1"/>
  <c r="B45" i="2"/>
  <c r="F44" i="2"/>
  <c r="G44" i="2"/>
  <c r="B44" i="3"/>
  <c r="F43" i="3"/>
  <c r="C43" i="3" s="1"/>
  <c r="D45" i="2" l="1"/>
  <c r="E45" i="2"/>
  <c r="G45" i="2" s="1"/>
  <c r="C45" i="2"/>
  <c r="D44" i="1"/>
  <c r="E44" i="1" s="1"/>
  <c r="G44" i="1" s="1"/>
  <c r="B46" i="1"/>
  <c r="F45" i="1"/>
  <c r="C45" i="1"/>
  <c r="D42" i="3"/>
  <c r="E42" i="3" s="1"/>
  <c r="G42" i="3" s="1"/>
  <c r="F44" i="3"/>
  <c r="B45" i="3"/>
  <c r="C44" i="3"/>
  <c r="B46" i="2"/>
  <c r="F45" i="2"/>
  <c r="D46" i="2" l="1"/>
  <c r="C46" i="2"/>
  <c r="E46" i="2"/>
  <c r="G46" i="2" s="1"/>
  <c r="D43" i="3"/>
  <c r="E43" i="3" s="1"/>
  <c r="G43" i="3" s="1"/>
  <c r="D45" i="1"/>
  <c r="E45" i="1" s="1"/>
  <c r="G45" i="1" s="1"/>
  <c r="B46" i="3"/>
  <c r="F45" i="3"/>
  <c r="C45" i="3"/>
  <c r="B47" i="2"/>
  <c r="F46" i="2"/>
  <c r="C46" i="1"/>
  <c r="B47" i="1"/>
  <c r="F46" i="1"/>
  <c r="D47" i="2" l="1"/>
  <c r="E47" i="2"/>
  <c r="G47" i="2" s="1"/>
  <c r="C47" i="2"/>
  <c r="D46" i="1"/>
  <c r="E46" i="1" s="1"/>
  <c r="G46" i="1" s="1"/>
  <c r="D44" i="3"/>
  <c r="E44" i="3" s="1"/>
  <c r="G44" i="3" s="1"/>
  <c r="F46" i="3"/>
  <c r="C46" i="3" s="1"/>
  <c r="B47" i="3"/>
  <c r="B48" i="1"/>
  <c r="F47" i="1"/>
  <c r="C47" i="1"/>
  <c r="B48" i="2"/>
  <c r="F47" i="2"/>
  <c r="D48" i="2" l="1"/>
  <c r="E48" i="2"/>
  <c r="G48" i="2" s="1"/>
  <c r="C48" i="2"/>
  <c r="D45" i="3"/>
  <c r="E45" i="3" s="1"/>
  <c r="G45" i="3" s="1"/>
  <c r="D47" i="1"/>
  <c r="E47" i="1" s="1"/>
  <c r="G47" i="1" s="1"/>
  <c r="B48" i="3"/>
  <c r="F47" i="3"/>
  <c r="C47" i="3" s="1"/>
  <c r="C48" i="1"/>
  <c r="F48" i="1"/>
  <c r="B49" i="1"/>
  <c r="B49" i="2"/>
  <c r="F48" i="2"/>
  <c r="D49" i="2" l="1"/>
  <c r="E49" i="2"/>
  <c r="G49" i="2" s="1"/>
  <c r="C49" i="2"/>
  <c r="D48" i="1"/>
  <c r="E48" i="1" s="1"/>
  <c r="G48" i="1" s="1"/>
  <c r="D46" i="3"/>
  <c r="E46" i="3" s="1"/>
  <c r="G46" i="3" s="1"/>
  <c r="F48" i="3"/>
  <c r="C48" i="3" s="1"/>
  <c r="B49" i="3"/>
  <c r="F49" i="2"/>
  <c r="B50" i="2"/>
  <c r="B50" i="1"/>
  <c r="F49" i="1"/>
  <c r="C49" i="1"/>
  <c r="D50" i="2" l="1"/>
  <c r="E50" i="2"/>
  <c r="G50" i="2" s="1"/>
  <c r="C50" i="2"/>
  <c r="D47" i="3"/>
  <c r="E47" i="3" s="1"/>
  <c r="G47" i="3" s="1"/>
  <c r="D49" i="1"/>
  <c r="E49" i="1" s="1"/>
  <c r="G49" i="1" s="1"/>
  <c r="B50" i="3"/>
  <c r="F49" i="3"/>
  <c r="C49" i="3" s="1"/>
  <c r="C50" i="1"/>
  <c r="B51" i="1"/>
  <c r="F50" i="1"/>
  <c r="B51" i="2"/>
  <c r="F50" i="2"/>
  <c r="D51" i="2" l="1"/>
  <c r="E51" i="2"/>
  <c r="G51" i="2" s="1"/>
  <c r="C51" i="2"/>
  <c r="D50" i="1"/>
  <c r="E50" i="1" s="1"/>
  <c r="G50" i="1" s="1"/>
  <c r="D48" i="3"/>
  <c r="E48" i="3" s="1"/>
  <c r="G48" i="3" s="1"/>
  <c r="B52" i="1"/>
  <c r="C51" i="1"/>
  <c r="F51" i="1"/>
  <c r="B52" i="2"/>
  <c r="F51" i="2"/>
  <c r="F50" i="3"/>
  <c r="C50" i="3" s="1"/>
  <c r="B51" i="3"/>
  <c r="D52" i="2" l="1"/>
  <c r="E52" i="2"/>
  <c r="G52" i="2" s="1"/>
  <c r="C52" i="2"/>
  <c r="D49" i="3"/>
  <c r="E49" i="3" s="1"/>
  <c r="G49" i="3" s="1"/>
  <c r="D51" i="1"/>
  <c r="E51" i="1" s="1"/>
  <c r="G51" i="1" s="1"/>
  <c r="B52" i="3"/>
  <c r="F51" i="3"/>
  <c r="C51" i="3"/>
  <c r="C52" i="1"/>
  <c r="B53" i="1"/>
  <c r="F52" i="1"/>
  <c r="B53" i="2"/>
  <c r="F52" i="2"/>
  <c r="E53" i="2" l="1"/>
  <c r="C53" i="2"/>
  <c r="D53" i="2"/>
  <c r="D52" i="1"/>
  <c r="E52" i="1" s="1"/>
  <c r="G52" i="1" s="1"/>
  <c r="F52" i="3"/>
  <c r="B53" i="3"/>
  <c r="C52" i="3"/>
  <c r="B54" i="1"/>
  <c r="F53" i="1"/>
  <c r="C53" i="1"/>
  <c r="G53" i="2"/>
  <c r="B54" i="2"/>
  <c r="F53" i="2"/>
  <c r="D50" i="3"/>
  <c r="E50" i="3" s="1"/>
  <c r="G50" i="3" s="1"/>
  <c r="E54" i="2" l="1"/>
  <c r="G54" i="2" s="1"/>
  <c r="C54" i="2"/>
  <c r="D54" i="2"/>
  <c r="D51" i="3"/>
  <c r="E51" i="3" s="1"/>
  <c r="G51" i="3" s="1"/>
  <c r="D53" i="1"/>
  <c r="E53" i="1" s="1"/>
  <c r="G53" i="1" s="1"/>
  <c r="B54" i="3"/>
  <c r="F53" i="3"/>
  <c r="C53" i="3"/>
  <c r="C54" i="1"/>
  <c r="F54" i="1"/>
  <c r="B55" i="1"/>
  <c r="B55" i="2"/>
  <c r="F54" i="2"/>
  <c r="D55" i="2" l="1"/>
  <c r="E55" i="2"/>
  <c r="G55" i="2" s="1"/>
  <c r="C55" i="2"/>
  <c r="D54" i="1"/>
  <c r="E54" i="1" s="1"/>
  <c r="G54" i="1" s="1"/>
  <c r="D52" i="3"/>
  <c r="E52" i="3" s="1"/>
  <c r="G52" i="3" s="1"/>
  <c r="B56" i="1"/>
  <c r="C55" i="1"/>
  <c r="F55" i="1"/>
  <c r="F55" i="2"/>
  <c r="B56" i="2"/>
  <c r="F54" i="3"/>
  <c r="C54" i="3" s="1"/>
  <c r="B55" i="3"/>
  <c r="D56" i="2" l="1"/>
  <c r="C56" i="2"/>
  <c r="E56" i="2"/>
  <c r="G56" i="2" s="1"/>
  <c r="D53" i="3"/>
  <c r="E53" i="3" s="1"/>
  <c r="G53" i="3" s="1"/>
  <c r="D55" i="1"/>
  <c r="E55" i="1" s="1"/>
  <c r="G55" i="1" s="1"/>
  <c r="C56" i="1"/>
  <c r="B57" i="1"/>
  <c r="F56" i="1"/>
  <c r="B56" i="3"/>
  <c r="F55" i="3"/>
  <c r="C55" i="3" s="1"/>
  <c r="B57" i="2"/>
  <c r="F56" i="2"/>
  <c r="D57" i="2" l="1"/>
  <c r="E57" i="2"/>
  <c r="G57" i="2" s="1"/>
  <c r="C57" i="2"/>
  <c r="D56" i="1"/>
  <c r="E56" i="1" s="1"/>
  <c r="G56" i="1" s="1"/>
  <c r="D54" i="3"/>
  <c r="E54" i="3" s="1"/>
  <c r="G54" i="3" s="1"/>
  <c r="B57" i="3"/>
  <c r="F56" i="3"/>
  <c r="C56" i="3" s="1"/>
  <c r="F57" i="2"/>
  <c r="B58" i="2"/>
  <c r="B58" i="1"/>
  <c r="F57" i="1"/>
  <c r="C57" i="1"/>
  <c r="D58" i="2" l="1"/>
  <c r="C58" i="2"/>
  <c r="E58" i="2"/>
  <c r="G58" i="2" s="1"/>
  <c r="D57" i="1"/>
  <c r="E57" i="1" s="1"/>
  <c r="G57" i="1" s="1"/>
  <c r="D55" i="3"/>
  <c r="E55" i="3" s="1"/>
  <c r="G55" i="3" s="1"/>
  <c r="B58" i="3"/>
  <c r="F57" i="3"/>
  <c r="C57" i="3" s="1"/>
  <c r="C58" i="1"/>
  <c r="F58" i="1"/>
  <c r="B59" i="1"/>
  <c r="B59" i="2"/>
  <c r="F58" i="2"/>
  <c r="D59" i="2" l="1"/>
  <c r="C59" i="2"/>
  <c r="E59" i="2"/>
  <c r="D58" i="1"/>
  <c r="E58" i="1" s="1"/>
  <c r="G58" i="1" s="1"/>
  <c r="B59" i="3"/>
  <c r="F58" i="3"/>
  <c r="C58" i="3" s="1"/>
  <c r="D56" i="3"/>
  <c r="E56" i="3" s="1"/>
  <c r="G56" i="3" s="1"/>
  <c r="B60" i="1"/>
  <c r="F59" i="1"/>
  <c r="C59" i="1"/>
  <c r="B60" i="2"/>
  <c r="F59" i="2"/>
  <c r="D60" i="2" l="1"/>
  <c r="E60" i="2"/>
  <c r="C60" i="2"/>
  <c r="G59" i="2"/>
  <c r="D57" i="3"/>
  <c r="E57" i="3" s="1"/>
  <c r="G57" i="3" s="1"/>
  <c r="D59" i="1"/>
  <c r="E59" i="1" s="1"/>
  <c r="G59" i="1" s="1"/>
  <c r="C60" i="1"/>
  <c r="F60" i="1"/>
  <c r="B61" i="1"/>
  <c r="F59" i="3"/>
  <c r="C59" i="3" s="1"/>
  <c r="B60" i="3"/>
  <c r="F60" i="2"/>
  <c r="B61" i="2"/>
  <c r="D61" i="2" l="1"/>
  <c r="E61" i="2"/>
  <c r="C61" i="2"/>
  <c r="G60" i="2"/>
  <c r="D60" i="1"/>
  <c r="E60" i="1" s="1"/>
  <c r="G60" i="1" s="1"/>
  <c r="D58" i="3"/>
  <c r="E58" i="3" s="1"/>
  <c r="G58" i="3" s="1"/>
  <c r="B62" i="2"/>
  <c r="F61" i="2"/>
  <c r="B62" i="1"/>
  <c r="C61" i="1"/>
  <c r="F61" i="1"/>
  <c r="B61" i="3"/>
  <c r="F60" i="3"/>
  <c r="C60" i="3" s="1"/>
  <c r="D62" i="2" l="1"/>
  <c r="E62" i="2"/>
  <c r="C62" i="2"/>
  <c r="G61" i="2"/>
  <c r="G62" i="2" s="1"/>
  <c r="D59" i="3"/>
  <c r="E59" i="3" s="1"/>
  <c r="G59" i="3" s="1"/>
  <c r="D61" i="1"/>
  <c r="E61" i="1" s="1"/>
  <c r="G61" i="1" s="1"/>
  <c r="C62" i="1"/>
  <c r="B63" i="1"/>
  <c r="F62" i="1"/>
  <c r="F62" i="2"/>
  <c r="B63" i="2"/>
  <c r="C61" i="3"/>
  <c r="B62" i="3"/>
  <c r="F61" i="3"/>
  <c r="D63" i="2" l="1"/>
  <c r="C63" i="2"/>
  <c r="E63" i="2"/>
  <c r="G63" i="2" s="1"/>
  <c r="D62" i="1"/>
  <c r="E62" i="1" s="1"/>
  <c r="G62" i="1" s="1"/>
  <c r="D60" i="3"/>
  <c r="E60" i="3" s="1"/>
  <c r="G60" i="3" s="1"/>
  <c r="B64" i="1"/>
  <c r="F63" i="1"/>
  <c r="C63" i="1"/>
  <c r="B63" i="3"/>
  <c r="F62" i="3"/>
  <c r="C62" i="3"/>
  <c r="B64" i="2"/>
  <c r="F63" i="2"/>
  <c r="D64" i="2" l="1"/>
  <c r="C64" i="2"/>
  <c r="E64" i="2"/>
  <c r="D63" i="1"/>
  <c r="E63" i="1" s="1"/>
  <c r="G63" i="1" s="1"/>
  <c r="D61" i="3"/>
  <c r="E61" i="3" s="1"/>
  <c r="G61" i="3" s="1"/>
  <c r="C64" i="1"/>
  <c r="B65" i="1"/>
  <c r="F64" i="1"/>
  <c r="F63" i="3"/>
  <c r="C63" i="3" s="1"/>
  <c r="B64" i="3"/>
  <c r="B65" i="2"/>
  <c r="F64" i="2"/>
  <c r="E65" i="2" l="1"/>
  <c r="C65" i="2"/>
  <c r="D65" i="2"/>
  <c r="G64" i="2"/>
  <c r="G65" i="2" s="1"/>
  <c r="D64" i="1"/>
  <c r="E64" i="1" s="1"/>
  <c r="G64" i="1" s="1"/>
  <c r="D62" i="3"/>
  <c r="E62" i="3" s="1"/>
  <c r="G62" i="3" s="1"/>
  <c r="B66" i="1"/>
  <c r="C65" i="1"/>
  <c r="F65" i="1"/>
  <c r="B66" i="2"/>
  <c r="F65" i="2"/>
  <c r="B65" i="3"/>
  <c r="F64" i="3"/>
  <c r="C64" i="3" s="1"/>
  <c r="E66" i="2" l="1"/>
  <c r="G66" i="2" s="1"/>
  <c r="D66" i="2"/>
  <c r="C66" i="2"/>
  <c r="D65" i="1"/>
  <c r="E65" i="1" s="1"/>
  <c r="G65" i="1" s="1"/>
  <c r="D63" i="3"/>
  <c r="E63" i="3" s="1"/>
  <c r="G63" i="3" s="1"/>
  <c r="C66" i="1"/>
  <c r="B67" i="1"/>
  <c r="F66" i="1"/>
  <c r="F66" i="2"/>
  <c r="B67" i="2"/>
  <c r="B66" i="3"/>
  <c r="F65" i="3"/>
  <c r="C65" i="3" s="1"/>
  <c r="D67" i="2" l="1"/>
  <c r="E67" i="2"/>
  <c r="C67" i="2"/>
  <c r="D66" i="1"/>
  <c r="E66" i="1" s="1"/>
  <c r="G66" i="1" s="1"/>
  <c r="D64" i="3"/>
  <c r="E64" i="3" s="1"/>
  <c r="G64" i="3" s="1"/>
  <c r="B68" i="1"/>
  <c r="C67" i="1"/>
  <c r="F67" i="1"/>
  <c r="B67" i="3"/>
  <c r="F66" i="3"/>
  <c r="C66" i="3" s="1"/>
  <c r="B68" i="2"/>
  <c r="G67" i="2"/>
  <c r="F67" i="2"/>
  <c r="D68" i="2" l="1"/>
  <c r="E68" i="2"/>
  <c r="G68" i="2" s="1"/>
  <c r="C68" i="2"/>
  <c r="D67" i="1"/>
  <c r="E67" i="1" s="1"/>
  <c r="G67" i="1" s="1"/>
  <c r="D65" i="3"/>
  <c r="E65" i="3" s="1"/>
  <c r="G65" i="3" s="1"/>
  <c r="C68" i="1"/>
  <c r="F68" i="1"/>
  <c r="B69" i="1"/>
  <c r="B69" i="2"/>
  <c r="F68" i="2"/>
  <c r="C67" i="3"/>
  <c r="F67" i="3"/>
  <c r="B68" i="3"/>
  <c r="D69" i="2" l="1"/>
  <c r="E69" i="2"/>
  <c r="G69" i="2" s="1"/>
  <c r="C69" i="2"/>
  <c r="D68" i="1"/>
  <c r="E68" i="1" s="1"/>
  <c r="G68" i="1" s="1"/>
  <c r="D66" i="3"/>
  <c r="E66" i="3" s="1"/>
  <c r="G66" i="3" s="1"/>
  <c r="B70" i="1"/>
  <c r="F69" i="1"/>
  <c r="C69" i="1"/>
  <c r="B69" i="3"/>
  <c r="F68" i="3"/>
  <c r="C68" i="3" s="1"/>
  <c r="B70" i="2"/>
  <c r="F69" i="2"/>
  <c r="D70" i="2" l="1"/>
  <c r="C70" i="2"/>
  <c r="E70" i="2"/>
  <c r="G70" i="2" s="1"/>
  <c r="D69" i="1"/>
  <c r="E69" i="1" s="1"/>
  <c r="G69" i="1" s="1"/>
  <c r="D67" i="3"/>
  <c r="E67" i="3" s="1"/>
  <c r="G67" i="3" s="1"/>
  <c r="C70" i="1"/>
  <c r="B71" i="1"/>
  <c r="F70" i="1"/>
  <c r="B70" i="3"/>
  <c r="F69" i="3"/>
  <c r="C69" i="3" s="1"/>
  <c r="F70" i="2"/>
  <c r="B71" i="2"/>
  <c r="D71" i="2" l="1"/>
  <c r="C71" i="2"/>
  <c r="E71" i="2"/>
  <c r="G71" i="2" s="1"/>
  <c r="D70" i="1"/>
  <c r="E70" i="1" s="1"/>
  <c r="G70" i="1" s="1"/>
  <c r="D68" i="3"/>
  <c r="E68" i="3" s="1"/>
  <c r="G68" i="3" s="1"/>
  <c r="B72" i="1"/>
  <c r="C71" i="1"/>
  <c r="F71" i="1"/>
  <c r="B71" i="3"/>
  <c r="F70" i="3"/>
  <c r="C70" i="3"/>
  <c r="B72" i="2"/>
  <c r="F71" i="2"/>
  <c r="D72" i="2" l="1"/>
  <c r="E72" i="2"/>
  <c r="G72" i="2" s="1"/>
  <c r="C72" i="2"/>
  <c r="D71" i="1"/>
  <c r="E71" i="1" s="1"/>
  <c r="G71" i="1" s="1"/>
  <c r="D69" i="3"/>
  <c r="E69" i="3" s="1"/>
  <c r="G69" i="3" s="1"/>
  <c r="C72" i="1"/>
  <c r="F72" i="1"/>
  <c r="B73" i="1"/>
  <c r="B72" i="3"/>
  <c r="F71" i="3"/>
  <c r="C71" i="3" s="1"/>
  <c r="B73" i="2"/>
  <c r="F72" i="2"/>
  <c r="D73" i="2" l="1"/>
  <c r="E73" i="2"/>
  <c r="G73" i="2" s="1"/>
  <c r="C73" i="2"/>
  <c r="D72" i="1"/>
  <c r="E72" i="1" s="1"/>
  <c r="G72" i="1" s="1"/>
  <c r="D70" i="3"/>
  <c r="E70" i="3" s="1"/>
  <c r="G70" i="3" s="1"/>
  <c r="B73" i="3"/>
  <c r="F72" i="3"/>
  <c r="C72" i="3" s="1"/>
  <c r="B74" i="2"/>
  <c r="F73" i="2"/>
  <c r="B74" i="1"/>
  <c r="F73" i="1"/>
  <c r="C73" i="1"/>
  <c r="D74" i="2" l="1"/>
  <c r="E74" i="2"/>
  <c r="G74" i="2" s="1"/>
  <c r="C74" i="2"/>
  <c r="D71" i="3"/>
  <c r="E71" i="3" s="1"/>
  <c r="G71" i="3" s="1"/>
  <c r="D73" i="1"/>
  <c r="E73" i="1" s="1"/>
  <c r="G73" i="1" s="1"/>
  <c r="B74" i="3"/>
  <c r="F73" i="3"/>
  <c r="C73" i="3" s="1"/>
  <c r="C74" i="1"/>
  <c r="B75" i="1"/>
  <c r="F74" i="1"/>
  <c r="F74" i="2"/>
  <c r="B75" i="2"/>
  <c r="D75" i="2" l="1"/>
  <c r="C75" i="2"/>
  <c r="E75" i="2"/>
  <c r="G75" i="2" s="1"/>
  <c r="D74" i="1"/>
  <c r="E74" i="1" s="1"/>
  <c r="G74" i="1" s="1"/>
  <c r="D72" i="3"/>
  <c r="E72" i="3" s="1"/>
  <c r="G72" i="3" s="1"/>
  <c r="B76" i="1"/>
  <c r="C75" i="1"/>
  <c r="F75" i="1"/>
  <c r="B75" i="3"/>
  <c r="F74" i="3"/>
  <c r="C74" i="3"/>
  <c r="B76" i="2"/>
  <c r="F75" i="2"/>
  <c r="D76" i="2" l="1"/>
  <c r="C76" i="2"/>
  <c r="E76" i="2"/>
  <c r="G76" i="2" s="1"/>
  <c r="D75" i="1"/>
  <c r="E75" i="1" s="1"/>
  <c r="G75" i="1" s="1"/>
  <c r="D73" i="3"/>
  <c r="E73" i="3" s="1"/>
  <c r="G73" i="3" s="1"/>
  <c r="C76" i="1"/>
  <c r="B77" i="1"/>
  <c r="F76" i="1"/>
  <c r="B76" i="3"/>
  <c r="F75" i="3"/>
  <c r="C75" i="3" s="1"/>
  <c r="B77" i="2"/>
  <c r="F76" i="2"/>
  <c r="E77" i="2" l="1"/>
  <c r="G77" i="2" s="1"/>
  <c r="D77" i="2"/>
  <c r="C77" i="2"/>
  <c r="D76" i="1"/>
  <c r="E76" i="1" s="1"/>
  <c r="G76" i="1" s="1"/>
  <c r="D74" i="3"/>
  <c r="E74" i="3" s="1"/>
  <c r="G74" i="3" s="1"/>
  <c r="B78" i="2"/>
  <c r="F77" i="2"/>
  <c r="B77" i="3"/>
  <c r="F76" i="3"/>
  <c r="C76" i="3" s="1"/>
  <c r="B78" i="1"/>
  <c r="F77" i="1"/>
  <c r="C77" i="1"/>
  <c r="E78" i="2" l="1"/>
  <c r="D78" i="2"/>
  <c r="C78" i="2"/>
  <c r="D77" i="1"/>
  <c r="E77" i="1" s="1"/>
  <c r="G77" i="1" s="1"/>
  <c r="D75" i="3"/>
  <c r="E75" i="3" s="1"/>
  <c r="G75" i="3" s="1"/>
  <c r="F78" i="2"/>
  <c r="G78" i="2"/>
  <c r="B79" i="2"/>
  <c r="C78" i="1"/>
  <c r="F78" i="1"/>
  <c r="B79" i="1"/>
  <c r="B78" i="3"/>
  <c r="F77" i="3"/>
  <c r="C77" i="3" s="1"/>
  <c r="D79" i="2" l="1"/>
  <c r="E79" i="2"/>
  <c r="C79" i="2"/>
  <c r="D76" i="3"/>
  <c r="E76" i="3" s="1"/>
  <c r="G76" i="3" s="1"/>
  <c r="D78" i="1"/>
  <c r="E78" i="1" s="1"/>
  <c r="G78" i="1" s="1"/>
  <c r="B79" i="3"/>
  <c r="F78" i="3"/>
  <c r="C78" i="3"/>
  <c r="B80" i="2"/>
  <c r="F79" i="2"/>
  <c r="G79" i="2"/>
  <c r="B80" i="1"/>
  <c r="C79" i="1"/>
  <c r="F79" i="1"/>
  <c r="D80" i="2" l="1"/>
  <c r="E80" i="2"/>
  <c r="C80" i="2"/>
  <c r="D79" i="1"/>
  <c r="E79" i="1" s="1"/>
  <c r="G79" i="1" s="1"/>
  <c r="D77" i="3"/>
  <c r="E77" i="3" s="1"/>
  <c r="G77" i="3" s="1"/>
  <c r="B81" i="2"/>
  <c r="F80" i="2"/>
  <c r="G80" i="2"/>
  <c r="F79" i="3"/>
  <c r="C79" i="3" s="1"/>
  <c r="B80" i="3"/>
  <c r="C80" i="1"/>
  <c r="B81" i="1"/>
  <c r="F80" i="1"/>
  <c r="D81" i="2" l="1"/>
  <c r="E81" i="2"/>
  <c r="C81" i="2"/>
  <c r="D80" i="1"/>
  <c r="E80" i="1" s="1"/>
  <c r="G80" i="1" s="1"/>
  <c r="D78" i="3"/>
  <c r="E78" i="3" s="1"/>
  <c r="G78" i="3" s="1"/>
  <c r="B82" i="1"/>
  <c r="F81" i="1"/>
  <c r="C81" i="1"/>
  <c r="B82" i="2"/>
  <c r="G81" i="2"/>
  <c r="F81" i="2"/>
  <c r="B81" i="3"/>
  <c r="F80" i="3"/>
  <c r="C80" i="3" s="1"/>
  <c r="D82" i="2" l="1"/>
  <c r="C82" i="2"/>
  <c r="E82" i="2"/>
  <c r="G82" i="2" s="1"/>
  <c r="D81" i="1"/>
  <c r="E81" i="1" s="1"/>
  <c r="G81" i="1" s="1"/>
  <c r="D79" i="3"/>
  <c r="E79" i="3" s="1"/>
  <c r="G79" i="3" s="1"/>
  <c r="C82" i="1"/>
  <c r="F82" i="1"/>
  <c r="B83" i="1"/>
  <c r="B82" i="3"/>
  <c r="F81" i="3"/>
  <c r="C81" i="3" s="1"/>
  <c r="F82" i="2"/>
  <c r="B83" i="2"/>
  <c r="D83" i="2" l="1"/>
  <c r="E83" i="2"/>
  <c r="G83" i="2" s="1"/>
  <c r="C83" i="2"/>
  <c r="D82" i="1"/>
  <c r="E82" i="1" s="1"/>
  <c r="G82" i="1" s="1"/>
  <c r="D80" i="3"/>
  <c r="E80" i="3" s="1"/>
  <c r="G80" i="3" s="1"/>
  <c r="B84" i="1"/>
  <c r="F83" i="1"/>
  <c r="C83" i="1"/>
  <c r="B84" i="2"/>
  <c r="F83" i="2"/>
  <c r="B83" i="3"/>
  <c r="F82" i="3"/>
  <c r="C82" i="3" s="1"/>
  <c r="D84" i="2" l="1"/>
  <c r="E84" i="2"/>
  <c r="G84" i="2" s="1"/>
  <c r="C84" i="2"/>
  <c r="D83" i="1"/>
  <c r="E83" i="1" s="1"/>
  <c r="G83" i="1" s="1"/>
  <c r="D81" i="3"/>
  <c r="E81" i="3" s="1"/>
  <c r="G81" i="3" s="1"/>
  <c r="C84" i="1"/>
  <c r="F84" i="1"/>
  <c r="B85" i="1"/>
  <c r="F83" i="3"/>
  <c r="C83" i="3" s="1"/>
  <c r="B84" i="3"/>
  <c r="B85" i="2"/>
  <c r="F84" i="2"/>
  <c r="D85" i="2" l="1"/>
  <c r="E85" i="2"/>
  <c r="C85" i="2"/>
  <c r="D82" i="3"/>
  <c r="E82" i="3" s="1"/>
  <c r="G82" i="3" s="1"/>
  <c r="D84" i="1"/>
  <c r="E84" i="1" s="1"/>
  <c r="G84" i="1" s="1"/>
  <c r="B86" i="2"/>
  <c r="F85" i="2"/>
  <c r="B85" i="3"/>
  <c r="F84" i="3"/>
  <c r="C84" i="3" s="1"/>
  <c r="B86" i="1"/>
  <c r="C85" i="1"/>
  <c r="F85" i="1"/>
  <c r="D86" i="2" l="1"/>
  <c r="E86" i="2"/>
  <c r="C86" i="2"/>
  <c r="G85" i="2"/>
  <c r="G86" i="2" s="1"/>
  <c r="D85" i="1"/>
  <c r="E85" i="1" s="1"/>
  <c r="G85" i="1" s="1"/>
  <c r="D83" i="3"/>
  <c r="E83" i="3" s="1"/>
  <c r="G83" i="3" s="1"/>
  <c r="B86" i="3"/>
  <c r="F85" i="3"/>
  <c r="C85" i="3" s="1"/>
  <c r="C86" i="1"/>
  <c r="B87" i="1"/>
  <c r="F86" i="1"/>
  <c r="F86" i="2"/>
  <c r="B87" i="2"/>
  <c r="D87" i="2" l="1"/>
  <c r="E87" i="2"/>
  <c r="G87" i="2" s="1"/>
  <c r="C87" i="2"/>
  <c r="D84" i="3"/>
  <c r="E84" i="3" s="1"/>
  <c r="G84" i="3" s="1"/>
  <c r="D86" i="1"/>
  <c r="E86" i="1" s="1"/>
  <c r="G86" i="1" s="1"/>
  <c r="B88" i="1"/>
  <c r="F87" i="1"/>
  <c r="C87" i="1"/>
  <c r="B87" i="3"/>
  <c r="F86" i="3"/>
  <c r="C86" i="3"/>
  <c r="B88" i="2"/>
  <c r="F87" i="2"/>
  <c r="D88" i="2" l="1"/>
  <c r="E88" i="2"/>
  <c r="C88" i="2"/>
  <c r="D87" i="1"/>
  <c r="E87" i="1" s="1"/>
  <c r="G87" i="1" s="1"/>
  <c r="D85" i="3"/>
  <c r="E85" i="3" s="1"/>
  <c r="G85" i="3" s="1"/>
  <c r="C88" i="1"/>
  <c r="F88" i="1"/>
  <c r="B89" i="1"/>
  <c r="F87" i="3"/>
  <c r="C87" i="3" s="1"/>
  <c r="B88" i="3"/>
  <c r="B89" i="2"/>
  <c r="F88" i="2"/>
  <c r="E89" i="2" l="1"/>
  <c r="D89" i="2"/>
  <c r="C89" i="2"/>
  <c r="G88" i="2"/>
  <c r="G89" i="2" s="1"/>
  <c r="D88" i="1"/>
  <c r="E88" i="1" s="1"/>
  <c r="G88" i="1" s="1"/>
  <c r="B90" i="1"/>
  <c r="C89" i="1"/>
  <c r="F89" i="1"/>
  <c r="D86" i="3"/>
  <c r="E86" i="3" s="1"/>
  <c r="G86" i="3" s="1"/>
  <c r="B90" i="2"/>
  <c r="F89" i="2"/>
  <c r="B89" i="3"/>
  <c r="C88" i="3"/>
  <c r="F88" i="3"/>
  <c r="E90" i="2" l="1"/>
  <c r="G90" i="2" s="1"/>
  <c r="D90" i="2"/>
  <c r="C90" i="2"/>
  <c r="D87" i="3"/>
  <c r="E87" i="3" s="1"/>
  <c r="G87" i="3" s="1"/>
  <c r="D89" i="1"/>
  <c r="E89" i="1" s="1"/>
  <c r="G89" i="1" s="1"/>
  <c r="F90" i="2"/>
  <c r="B91" i="2"/>
  <c r="C90" i="1"/>
  <c r="B91" i="1"/>
  <c r="F90" i="1"/>
  <c r="B90" i="3"/>
  <c r="F89" i="3"/>
  <c r="C89" i="3" s="1"/>
  <c r="D91" i="2" l="1"/>
  <c r="E91" i="2"/>
  <c r="G91" i="2" s="1"/>
  <c r="C91" i="2"/>
  <c r="D90" i="1"/>
  <c r="E90" i="1" s="1"/>
  <c r="G90" i="1" s="1"/>
  <c r="B92" i="2"/>
  <c r="F91" i="2"/>
  <c r="D88" i="3"/>
  <c r="E88" i="3" s="1"/>
  <c r="G88" i="3" s="1"/>
  <c r="B91" i="3"/>
  <c r="F90" i="3"/>
  <c r="C90" i="3"/>
  <c r="B92" i="1"/>
  <c r="C91" i="1"/>
  <c r="F91" i="1"/>
  <c r="D92" i="2" l="1"/>
  <c r="E92" i="2"/>
  <c r="G92" i="2" s="1"/>
  <c r="C92" i="2"/>
  <c r="D89" i="3"/>
  <c r="E89" i="3" s="1"/>
  <c r="G89" i="3" s="1"/>
  <c r="D91" i="1"/>
  <c r="E91" i="1" s="1"/>
  <c r="G91" i="1" s="1"/>
  <c r="C92" i="1"/>
  <c r="F92" i="1"/>
  <c r="B93" i="1"/>
  <c r="B93" i="2"/>
  <c r="F92" i="2"/>
  <c r="F91" i="3"/>
  <c r="C91" i="3" s="1"/>
  <c r="B92" i="3"/>
  <c r="D93" i="2" l="1"/>
  <c r="E93" i="2"/>
  <c r="C93" i="2"/>
  <c r="D92" i="1"/>
  <c r="E92" i="1" s="1"/>
  <c r="G92" i="1" s="1"/>
  <c r="D90" i="3"/>
  <c r="E90" i="3" s="1"/>
  <c r="G90" i="3" s="1"/>
  <c r="B93" i="3"/>
  <c r="F92" i="3"/>
  <c r="C92" i="3" s="1"/>
  <c r="B94" i="2"/>
  <c r="F93" i="2"/>
  <c r="B94" i="1"/>
  <c r="F93" i="1"/>
  <c r="C93" i="1"/>
  <c r="D94" i="2" l="1"/>
  <c r="C94" i="2"/>
  <c r="E94" i="2"/>
  <c r="G93" i="2"/>
  <c r="D91" i="3"/>
  <c r="E91" i="3" s="1"/>
  <c r="G91" i="3" s="1"/>
  <c r="D93" i="1"/>
  <c r="E93" i="1" s="1"/>
  <c r="G93" i="1" s="1"/>
  <c r="F94" i="2"/>
  <c r="B95" i="2"/>
  <c r="B94" i="3"/>
  <c r="F93" i="3"/>
  <c r="C93" i="3" s="1"/>
  <c r="C94" i="1"/>
  <c r="B95" i="1"/>
  <c r="F94" i="1"/>
  <c r="D95" i="2" l="1"/>
  <c r="E95" i="2"/>
  <c r="C95" i="2"/>
  <c r="G94" i="2"/>
  <c r="G95" i="2" s="1"/>
  <c r="D94" i="1"/>
  <c r="E94" i="1" s="1"/>
  <c r="G94" i="1" s="1"/>
  <c r="D92" i="3"/>
  <c r="E92" i="3" s="1"/>
  <c r="G92" i="3" s="1"/>
  <c r="B96" i="2"/>
  <c r="F95" i="2"/>
  <c r="B96" i="1"/>
  <c r="F95" i="1"/>
  <c r="C95" i="1"/>
  <c r="B95" i="3"/>
  <c r="F94" i="3"/>
  <c r="C94" i="3" s="1"/>
  <c r="D96" i="2" l="1"/>
  <c r="E96" i="2"/>
  <c r="G96" i="2" s="1"/>
  <c r="C96" i="2"/>
  <c r="D95" i="1"/>
  <c r="E95" i="1" s="1"/>
  <c r="G95" i="1" s="1"/>
  <c r="D93" i="3"/>
  <c r="E93" i="3" s="1"/>
  <c r="G93" i="3" s="1"/>
  <c r="B97" i="2"/>
  <c r="F96" i="2"/>
  <c r="C96" i="1"/>
  <c r="B97" i="1"/>
  <c r="F96" i="1"/>
  <c r="F95" i="3"/>
  <c r="C95" i="3" s="1"/>
  <c r="B96" i="3"/>
  <c r="D97" i="2" l="1"/>
  <c r="E97" i="2"/>
  <c r="C97" i="2"/>
  <c r="D94" i="3"/>
  <c r="E94" i="3" s="1"/>
  <c r="G94" i="3" s="1"/>
  <c r="D96" i="1"/>
  <c r="E96" i="1" s="1"/>
  <c r="G96" i="1" s="1"/>
  <c r="B98" i="1"/>
  <c r="F97" i="1"/>
  <c r="C97" i="1"/>
  <c r="B98" i="2"/>
  <c r="F97" i="2"/>
  <c r="B97" i="3"/>
  <c r="F96" i="3"/>
  <c r="C96" i="3" s="1"/>
  <c r="D98" i="2" l="1"/>
  <c r="E98" i="2"/>
  <c r="C98" i="2"/>
  <c r="G97" i="2"/>
  <c r="D97" i="1"/>
  <c r="E97" i="1" s="1"/>
  <c r="G97" i="1" s="1"/>
  <c r="D95" i="3"/>
  <c r="E95" i="3" s="1"/>
  <c r="G95" i="3" s="1"/>
  <c r="C98" i="1"/>
  <c r="B99" i="1"/>
  <c r="F98" i="1"/>
  <c r="F98" i="2"/>
  <c r="B99" i="2"/>
  <c r="C97" i="3"/>
  <c r="B98" i="3"/>
  <c r="F97" i="3"/>
  <c r="D99" i="2" l="1"/>
  <c r="E99" i="2"/>
  <c r="C99" i="2"/>
  <c r="G98" i="2"/>
  <c r="D96" i="3"/>
  <c r="E96" i="3" s="1"/>
  <c r="G96" i="3" s="1"/>
  <c r="D98" i="1"/>
  <c r="E98" i="1" s="1"/>
  <c r="G98" i="1" s="1"/>
  <c r="B100" i="2"/>
  <c r="F99" i="2"/>
  <c r="B99" i="3"/>
  <c r="F98" i="3"/>
  <c r="C98" i="3"/>
  <c r="B100" i="1"/>
  <c r="C99" i="1"/>
  <c r="F99" i="1"/>
  <c r="D100" i="2" l="1"/>
  <c r="E100" i="2"/>
  <c r="C100" i="2"/>
  <c r="G99" i="2"/>
  <c r="G100" i="2" s="1"/>
  <c r="D99" i="1"/>
  <c r="E99" i="1" s="1"/>
  <c r="G99" i="1" s="1"/>
  <c r="D97" i="3"/>
  <c r="E97" i="3" s="1"/>
  <c r="G97" i="3" s="1"/>
  <c r="F100" i="2"/>
  <c r="B101" i="2"/>
  <c r="C100" i="1"/>
  <c r="B101" i="1"/>
  <c r="F100" i="1"/>
  <c r="F99" i="3"/>
  <c r="C99" i="3" s="1"/>
  <c r="B100" i="3"/>
  <c r="E101" i="2" l="1"/>
  <c r="D101" i="2"/>
  <c r="C101" i="2"/>
  <c r="D98" i="3"/>
  <c r="E98" i="3" s="1"/>
  <c r="G98" i="3" s="1"/>
  <c r="D100" i="1"/>
  <c r="E100" i="1" s="1"/>
  <c r="G100" i="1" s="1"/>
  <c r="B102" i="2"/>
  <c r="G101" i="2"/>
  <c r="F101" i="2"/>
  <c r="B101" i="3"/>
  <c r="F100" i="3"/>
  <c r="C100" i="3" s="1"/>
  <c r="B102" i="1"/>
  <c r="F101" i="1"/>
  <c r="C101" i="1"/>
  <c r="D102" i="2" l="1"/>
  <c r="E102" i="2"/>
  <c r="G102" i="2" s="1"/>
  <c r="C102" i="2"/>
  <c r="D101" i="1"/>
  <c r="E101" i="1" s="1"/>
  <c r="G101" i="1" s="1"/>
  <c r="D99" i="3"/>
  <c r="E99" i="3" s="1"/>
  <c r="G99" i="3" s="1"/>
  <c r="C102" i="1"/>
  <c r="F102" i="1"/>
  <c r="B103" i="1"/>
  <c r="B102" i="3"/>
  <c r="F101" i="3"/>
  <c r="C101" i="3" s="1"/>
  <c r="F102" i="2"/>
  <c r="B103" i="2"/>
  <c r="D103" i="2" l="1"/>
  <c r="E103" i="2"/>
  <c r="C103" i="2"/>
  <c r="D102" i="1"/>
  <c r="E102" i="1" s="1"/>
  <c r="G102" i="1" s="1"/>
  <c r="D100" i="3"/>
  <c r="E100" i="3" s="1"/>
  <c r="G100" i="3" s="1"/>
  <c r="B104" i="2"/>
  <c r="F103" i="2"/>
  <c r="B104" i="1"/>
  <c r="C103" i="1"/>
  <c r="F103" i="1"/>
  <c r="B103" i="3"/>
  <c r="F102" i="3"/>
  <c r="C102" i="3" s="1"/>
  <c r="D104" i="2" l="1"/>
  <c r="E104" i="2"/>
  <c r="C104" i="2"/>
  <c r="G103" i="2"/>
  <c r="D103" i="1"/>
  <c r="E103" i="1" s="1"/>
  <c r="G103" i="1" s="1"/>
  <c r="D101" i="3"/>
  <c r="E101" i="3" s="1"/>
  <c r="G101" i="3" s="1"/>
  <c r="B105" i="2"/>
  <c r="F104" i="2"/>
  <c r="C104" i="1"/>
  <c r="B105" i="1"/>
  <c r="F104" i="1"/>
  <c r="B104" i="3"/>
  <c r="F103" i="3"/>
  <c r="C103" i="3" s="1"/>
  <c r="D105" i="2" l="1"/>
  <c r="E105" i="2"/>
  <c r="C105" i="2"/>
  <c r="G104" i="2"/>
  <c r="D102" i="3"/>
  <c r="E102" i="3" s="1"/>
  <c r="G102" i="3" s="1"/>
  <c r="D104" i="1"/>
  <c r="E104" i="1" s="1"/>
  <c r="G104" i="1" s="1"/>
  <c r="B106" i="2"/>
  <c r="F105" i="2"/>
  <c r="B105" i="3"/>
  <c r="F104" i="3"/>
  <c r="C104" i="3" s="1"/>
  <c r="B106" i="1"/>
  <c r="F105" i="1"/>
  <c r="C105" i="1"/>
  <c r="D106" i="2" l="1"/>
  <c r="C106" i="2"/>
  <c r="E106" i="2"/>
  <c r="G105" i="2"/>
  <c r="D105" i="1"/>
  <c r="E105" i="1" s="1"/>
  <c r="G105" i="1" s="1"/>
  <c r="F106" i="2"/>
  <c r="B107" i="2"/>
  <c r="C106" i="1"/>
  <c r="F106" i="1"/>
  <c r="B107" i="1"/>
  <c r="B106" i="3"/>
  <c r="F105" i="3"/>
  <c r="C105" i="3" s="1"/>
  <c r="D103" i="3"/>
  <c r="E103" i="3" s="1"/>
  <c r="G103" i="3" s="1"/>
  <c r="D107" i="2" l="1"/>
  <c r="C107" i="2"/>
  <c r="E107" i="2"/>
  <c r="G106" i="2"/>
  <c r="D106" i="1"/>
  <c r="E106" i="1" s="1"/>
  <c r="G106" i="1" s="1"/>
  <c r="D104" i="3"/>
  <c r="E104" i="3" s="1"/>
  <c r="G104" i="3" s="1"/>
  <c r="B108" i="2"/>
  <c r="F107" i="2"/>
  <c r="B107" i="3"/>
  <c r="F106" i="3"/>
  <c r="C106" i="3"/>
  <c r="B108" i="1"/>
  <c r="F107" i="1"/>
  <c r="C107" i="1"/>
  <c r="D108" i="2" l="1"/>
  <c r="E108" i="2"/>
  <c r="C108" i="2"/>
  <c r="G107" i="2"/>
  <c r="D107" i="1"/>
  <c r="E107" i="1" s="1"/>
  <c r="G107" i="1" s="1"/>
  <c r="D105" i="3"/>
  <c r="E105" i="3" s="1"/>
  <c r="G105" i="3" s="1"/>
  <c r="B109" i="2"/>
  <c r="F108" i="2"/>
  <c r="C108" i="1"/>
  <c r="B109" i="1"/>
  <c r="F108" i="1"/>
  <c r="B108" i="3"/>
  <c r="F107" i="3"/>
  <c r="C107" i="3" s="1"/>
  <c r="D109" i="2" l="1"/>
  <c r="E109" i="2"/>
  <c r="C109" i="2"/>
  <c r="G108" i="2"/>
  <c r="D108" i="1"/>
  <c r="E108" i="1" s="1"/>
  <c r="G108" i="1" s="1"/>
  <c r="D106" i="3"/>
  <c r="E106" i="3" s="1"/>
  <c r="G106" i="3" s="1"/>
  <c r="B110" i="2"/>
  <c r="F109" i="2"/>
  <c r="B109" i="3"/>
  <c r="F108" i="3"/>
  <c r="C108" i="3" s="1"/>
  <c r="B110" i="1"/>
  <c r="C109" i="1"/>
  <c r="F109" i="1"/>
  <c r="D110" i="2" l="1"/>
  <c r="E110" i="2"/>
  <c r="C110" i="2"/>
  <c r="G109" i="2"/>
  <c r="D109" i="1"/>
  <c r="E109" i="1" s="1"/>
  <c r="G109" i="1" s="1"/>
  <c r="D107" i="3"/>
  <c r="E107" i="3" s="1"/>
  <c r="G107" i="3" s="1"/>
  <c r="F110" i="2"/>
  <c r="B111" i="2"/>
  <c r="B110" i="3"/>
  <c r="F109" i="3"/>
  <c r="C109" i="3" s="1"/>
  <c r="B111" i="1"/>
  <c r="C110" i="1"/>
  <c r="F110" i="1"/>
  <c r="D111" i="2" l="1"/>
  <c r="C111" i="2"/>
  <c r="E111" i="2"/>
  <c r="G110" i="2"/>
  <c r="D108" i="3"/>
  <c r="E108" i="3" s="1"/>
  <c r="G108" i="3" s="1"/>
  <c r="D110" i="1"/>
  <c r="E110" i="1" s="1"/>
  <c r="G110" i="1" s="1"/>
  <c r="C111" i="1"/>
  <c r="B112" i="1"/>
  <c r="F111" i="1"/>
  <c r="B112" i="2"/>
  <c r="F111" i="2"/>
  <c r="B111" i="3"/>
  <c r="F110" i="3"/>
  <c r="C110" i="3" s="1"/>
  <c r="D112" i="2" l="1"/>
  <c r="C112" i="2"/>
  <c r="E112" i="2"/>
  <c r="G111" i="2"/>
  <c r="D111" i="1"/>
  <c r="E111" i="1" s="1"/>
  <c r="G111" i="1" s="1"/>
  <c r="D109" i="3"/>
  <c r="E109" i="3" s="1"/>
  <c r="G109" i="3" s="1"/>
  <c r="F112" i="2"/>
  <c r="B113" i="2"/>
  <c r="B113" i="1"/>
  <c r="F112" i="1"/>
  <c r="C112" i="1"/>
  <c r="F111" i="3"/>
  <c r="C111" i="3" s="1"/>
  <c r="B112" i="3"/>
  <c r="E113" i="2" l="1"/>
  <c r="C113" i="2"/>
  <c r="D113" i="2"/>
  <c r="G112" i="2"/>
  <c r="D110" i="3"/>
  <c r="E110" i="3" s="1"/>
  <c r="G110" i="3" s="1"/>
  <c r="D112" i="1"/>
  <c r="E112" i="1" s="1"/>
  <c r="G112" i="1" s="1"/>
  <c r="B114" i="2"/>
  <c r="F113" i="2"/>
  <c r="C113" i="1"/>
  <c r="B114" i="1"/>
  <c r="F113" i="1"/>
  <c r="B113" i="3"/>
  <c r="F112" i="3"/>
  <c r="C112" i="3" s="1"/>
  <c r="E114" i="2" l="1"/>
  <c r="C114" i="2"/>
  <c r="D114" i="2"/>
  <c r="G113" i="2"/>
  <c r="G114" i="2" s="1"/>
  <c r="D113" i="1"/>
  <c r="E113" i="1" s="1"/>
  <c r="G113" i="1" s="1"/>
  <c r="D111" i="3"/>
  <c r="E111" i="3" s="1"/>
  <c r="G111" i="3" s="1"/>
  <c r="F114" i="2"/>
  <c r="B115" i="2"/>
  <c r="B114" i="3"/>
  <c r="F113" i="3"/>
  <c r="C113" i="3" s="1"/>
  <c r="B115" i="1"/>
  <c r="F114" i="1"/>
  <c r="C114" i="1"/>
  <c r="D115" i="2" l="1"/>
  <c r="E115" i="2"/>
  <c r="C115" i="2"/>
  <c r="D114" i="1"/>
  <c r="E114" i="1" s="1"/>
  <c r="G114" i="1" s="1"/>
  <c r="D112" i="3"/>
  <c r="E112" i="3" s="1"/>
  <c r="G112" i="3" s="1"/>
  <c r="B116" i="2"/>
  <c r="F115" i="2"/>
  <c r="C115" i="1"/>
  <c r="B116" i="1"/>
  <c r="F115" i="1"/>
  <c r="B115" i="3"/>
  <c r="F114" i="3"/>
  <c r="C114" i="3" s="1"/>
  <c r="D116" i="2" l="1"/>
  <c r="E116" i="2"/>
  <c r="C116" i="2"/>
  <c r="G115" i="2"/>
  <c r="G116" i="2" s="1"/>
  <c r="D115" i="1"/>
  <c r="E115" i="1" s="1"/>
  <c r="G115" i="1" s="1"/>
  <c r="D113" i="3"/>
  <c r="E113" i="3" s="1"/>
  <c r="G113" i="3" s="1"/>
  <c r="F116" i="2"/>
  <c r="B117" i="2"/>
  <c r="F115" i="3"/>
  <c r="C115" i="3" s="1"/>
  <c r="B116" i="3"/>
  <c r="B117" i="1"/>
  <c r="C116" i="1"/>
  <c r="F116" i="1"/>
  <c r="D117" i="2" l="1"/>
  <c r="E117" i="2"/>
  <c r="G117" i="2" s="1"/>
  <c r="C117" i="2"/>
  <c r="D116" i="1"/>
  <c r="E116" i="1" s="1"/>
  <c r="G116" i="1" s="1"/>
  <c r="D114" i="3"/>
  <c r="E114" i="3" s="1"/>
  <c r="G114" i="3" s="1"/>
  <c r="B118" i="2"/>
  <c r="F117" i="2"/>
  <c r="B117" i="3"/>
  <c r="F116" i="3"/>
  <c r="C116" i="3" s="1"/>
  <c r="C117" i="1"/>
  <c r="B118" i="1"/>
  <c r="F117" i="1"/>
  <c r="D118" i="2" l="1"/>
  <c r="C118" i="2"/>
  <c r="E118" i="2"/>
  <c r="G118" i="2" s="1"/>
  <c r="D117" i="1"/>
  <c r="E117" i="1" s="1"/>
  <c r="G117" i="1" s="1"/>
  <c r="D115" i="3"/>
  <c r="E115" i="3" s="1"/>
  <c r="G115" i="3" s="1"/>
  <c r="B118" i="3"/>
  <c r="F117" i="3"/>
  <c r="C117" i="3" s="1"/>
  <c r="F118" i="2"/>
  <c r="B119" i="2"/>
  <c r="B119" i="1"/>
  <c r="F118" i="1"/>
  <c r="C118" i="1"/>
  <c r="D119" i="2" l="1"/>
  <c r="C119" i="2"/>
  <c r="E119" i="2"/>
  <c r="G119" i="2" s="1"/>
  <c r="D118" i="1"/>
  <c r="E118" i="1" s="1"/>
  <c r="G118" i="1" s="1"/>
  <c r="D116" i="3"/>
  <c r="E116" i="3" s="1"/>
  <c r="G116" i="3" s="1"/>
  <c r="B120" i="2"/>
  <c r="F119" i="2"/>
  <c r="B119" i="3"/>
  <c r="F118" i="3"/>
  <c r="C118" i="3" s="1"/>
  <c r="C119" i="1"/>
  <c r="F119" i="1"/>
  <c r="B120" i="1"/>
  <c r="D120" i="2" l="1"/>
  <c r="E120" i="2"/>
  <c r="G120" i="2" s="1"/>
  <c r="C120" i="2"/>
  <c r="D117" i="3"/>
  <c r="E117" i="3" s="1"/>
  <c r="G117" i="3" s="1"/>
  <c r="D119" i="1"/>
  <c r="E119" i="1" s="1"/>
  <c r="G119" i="1" s="1"/>
  <c r="F120" i="2"/>
  <c r="B121" i="2"/>
  <c r="F119" i="3"/>
  <c r="C119" i="3" s="1"/>
  <c r="B120" i="3"/>
  <c r="B121" i="1"/>
  <c r="F120" i="1"/>
  <c r="C120" i="1"/>
  <c r="D121" i="2" l="1"/>
  <c r="E121" i="2"/>
  <c r="C121" i="2"/>
  <c r="D120" i="1"/>
  <c r="E120" i="1" s="1"/>
  <c r="G120" i="1" s="1"/>
  <c r="D118" i="3"/>
  <c r="E118" i="3" s="1"/>
  <c r="G118" i="3" s="1"/>
  <c r="B122" i="2"/>
  <c r="F121" i="2"/>
  <c r="C121" i="1"/>
  <c r="B122" i="1"/>
  <c r="F121" i="1"/>
  <c r="B121" i="3"/>
  <c r="F120" i="3"/>
  <c r="C120" i="3" s="1"/>
  <c r="D122" i="2" l="1"/>
  <c r="E122" i="2"/>
  <c r="C122" i="2"/>
  <c r="G121" i="2"/>
  <c r="G122" i="2" s="1"/>
  <c r="D121" i="1"/>
  <c r="E121" i="1" s="1"/>
  <c r="G121" i="1" s="1"/>
  <c r="D119" i="3"/>
  <c r="E119" i="3" s="1"/>
  <c r="G119" i="3" s="1"/>
  <c r="F122" i="2"/>
  <c r="B123" i="2"/>
  <c r="B122" i="3"/>
  <c r="F121" i="3"/>
  <c r="C121" i="3" s="1"/>
  <c r="B123" i="1"/>
  <c r="C122" i="1"/>
  <c r="F122" i="1"/>
  <c r="D123" i="2" l="1"/>
  <c r="E123" i="2"/>
  <c r="C123" i="2"/>
  <c r="D122" i="1"/>
  <c r="E122" i="1" s="1"/>
  <c r="G122" i="1" s="1"/>
  <c r="D120" i="3"/>
  <c r="E120" i="3" s="1"/>
  <c r="G120" i="3" s="1"/>
  <c r="B124" i="2"/>
  <c r="F123" i="2"/>
  <c r="G123" i="2"/>
  <c r="B123" i="3"/>
  <c r="F122" i="3"/>
  <c r="C122" i="3"/>
  <c r="C123" i="1"/>
  <c r="B124" i="1"/>
  <c r="F123" i="1"/>
  <c r="D124" i="2" l="1"/>
  <c r="E124" i="2"/>
  <c r="G124" i="2" s="1"/>
  <c r="C124" i="2"/>
  <c r="D123" i="1"/>
  <c r="E123" i="1" s="1"/>
  <c r="G123" i="1" s="1"/>
  <c r="D121" i="3"/>
  <c r="E121" i="3" s="1"/>
  <c r="G121" i="3" s="1"/>
  <c r="F123" i="3"/>
  <c r="C123" i="3" s="1"/>
  <c r="B124" i="3"/>
  <c r="B125" i="1"/>
  <c r="F124" i="1"/>
  <c r="C124" i="1"/>
  <c r="F124" i="2"/>
  <c r="B125" i="2"/>
  <c r="E125" i="2" l="1"/>
  <c r="C125" i="2"/>
  <c r="D125" i="2"/>
  <c r="D124" i="1"/>
  <c r="E124" i="1" s="1"/>
  <c r="G124" i="1" s="1"/>
  <c r="D122" i="3"/>
  <c r="E122" i="3" s="1"/>
  <c r="G122" i="3" s="1"/>
  <c r="C125" i="1"/>
  <c r="F125" i="1"/>
  <c r="B126" i="1"/>
  <c r="B125" i="3"/>
  <c r="F124" i="3"/>
  <c r="C124" i="3" s="1"/>
  <c r="B126" i="2"/>
  <c r="F125" i="2"/>
  <c r="G125" i="2"/>
  <c r="E126" i="2" l="1"/>
  <c r="D126" i="2"/>
  <c r="C126" i="2"/>
  <c r="D125" i="1"/>
  <c r="E125" i="1" s="1"/>
  <c r="G125" i="1" s="1"/>
  <c r="D123" i="3"/>
  <c r="E123" i="3" s="1"/>
  <c r="G123" i="3" s="1"/>
  <c r="B127" i="1"/>
  <c r="F126" i="1"/>
  <c r="C126" i="1"/>
  <c r="B126" i="3"/>
  <c r="F125" i="3"/>
  <c r="C125" i="3" s="1"/>
  <c r="F126" i="2"/>
  <c r="B127" i="2"/>
  <c r="G126" i="2"/>
  <c r="D127" i="2" l="1"/>
  <c r="E127" i="2"/>
  <c r="G127" i="2" s="1"/>
  <c r="C127" i="2"/>
  <c r="D126" i="1"/>
  <c r="E126" i="1" s="1"/>
  <c r="G126" i="1" s="1"/>
  <c r="D124" i="3"/>
  <c r="E124" i="3" s="1"/>
  <c r="G124" i="3" s="1"/>
  <c r="B127" i="3"/>
  <c r="F126" i="3"/>
  <c r="C126" i="3"/>
  <c r="C127" i="1"/>
  <c r="B128" i="1"/>
  <c r="F127" i="1"/>
  <c r="B128" i="2"/>
  <c r="F127" i="2"/>
  <c r="D128" i="2" l="1"/>
  <c r="E128" i="2"/>
  <c r="C128" i="2"/>
  <c r="D127" i="1"/>
  <c r="E127" i="1" s="1"/>
  <c r="G127" i="1" s="1"/>
  <c r="D125" i="3"/>
  <c r="E125" i="3" s="1"/>
  <c r="G125" i="3" s="1"/>
  <c r="B129" i="1"/>
  <c r="C128" i="1"/>
  <c r="F128" i="1"/>
  <c r="F127" i="3"/>
  <c r="C127" i="3" s="1"/>
  <c r="B128" i="3"/>
  <c r="F128" i="2"/>
  <c r="G128" i="2"/>
  <c r="B129" i="2"/>
  <c r="D129" i="2" l="1"/>
  <c r="E129" i="2"/>
  <c r="G129" i="2" s="1"/>
  <c r="C129" i="2"/>
  <c r="D128" i="1"/>
  <c r="E128" i="1" s="1"/>
  <c r="G128" i="1" s="1"/>
  <c r="D126" i="3"/>
  <c r="E126" i="3" s="1"/>
  <c r="G126" i="3" s="1"/>
  <c r="C129" i="1"/>
  <c r="B130" i="1"/>
  <c r="F129" i="1"/>
  <c r="F129" i="2"/>
  <c r="B130" i="2"/>
  <c r="B129" i="3"/>
  <c r="F128" i="3"/>
  <c r="C128" i="3" s="1"/>
  <c r="D130" i="2" l="1"/>
  <c r="E130" i="2"/>
  <c r="C130" i="2"/>
  <c r="D127" i="3"/>
  <c r="E127" i="3" s="1"/>
  <c r="G127" i="3" s="1"/>
  <c r="D129" i="1"/>
  <c r="E129" i="1" s="1"/>
  <c r="G129" i="1" s="1"/>
  <c r="B131" i="1"/>
  <c r="F130" i="1"/>
  <c r="C130" i="1"/>
  <c r="B130" i="3"/>
  <c r="F129" i="3"/>
  <c r="C129" i="3" s="1"/>
  <c r="B131" i="2"/>
  <c r="F130" i="2"/>
  <c r="D131" i="2" l="1"/>
  <c r="C131" i="2"/>
  <c r="E131" i="2"/>
  <c r="G130" i="2"/>
  <c r="G131" i="2" s="1"/>
  <c r="D130" i="1"/>
  <c r="E130" i="1" s="1"/>
  <c r="G130" i="1" s="1"/>
  <c r="D128" i="3"/>
  <c r="E128" i="3" s="1"/>
  <c r="G128" i="3" s="1"/>
  <c r="F131" i="2"/>
  <c r="B132" i="2"/>
  <c r="B131" i="3"/>
  <c r="F130" i="3"/>
  <c r="C130" i="3" s="1"/>
  <c r="C131" i="1"/>
  <c r="F131" i="1"/>
  <c r="B132" i="1"/>
  <c r="D132" i="2" l="1"/>
  <c r="E132" i="2"/>
  <c r="C132" i="2"/>
  <c r="D131" i="1"/>
  <c r="E131" i="1" s="1"/>
  <c r="G131" i="1" s="1"/>
  <c r="D129" i="3"/>
  <c r="E129" i="3" s="1"/>
  <c r="G129" i="3" s="1"/>
  <c r="B133" i="2"/>
  <c r="F132" i="2"/>
  <c r="B133" i="1"/>
  <c r="F132" i="1"/>
  <c r="C132" i="1"/>
  <c r="F131" i="3"/>
  <c r="C131" i="3" s="1"/>
  <c r="B132" i="3"/>
  <c r="D133" i="2" l="1"/>
  <c r="E133" i="2"/>
  <c r="C133" i="2"/>
  <c r="G132" i="2"/>
  <c r="G133" i="2" s="1"/>
  <c r="D132" i="1"/>
  <c r="E132" i="1" s="1"/>
  <c r="G132" i="1" s="1"/>
  <c r="D130" i="3"/>
  <c r="E130" i="3" s="1"/>
  <c r="G130" i="3" s="1"/>
  <c r="B134" i="2"/>
  <c r="F133" i="2"/>
  <c r="C133" i="1"/>
  <c r="F133" i="1"/>
  <c r="B134" i="1"/>
  <c r="B133" i="3"/>
  <c r="C132" i="3"/>
  <c r="F132" i="3"/>
  <c r="D134" i="2" l="1"/>
  <c r="E134" i="2"/>
  <c r="C134" i="2"/>
  <c r="D131" i="3"/>
  <c r="E131" i="3" s="1"/>
  <c r="G131" i="3" s="1"/>
  <c r="D133" i="1"/>
  <c r="E133" i="1" s="1"/>
  <c r="G133" i="1" s="1"/>
  <c r="B135" i="2"/>
  <c r="F134" i="2"/>
  <c r="G134" i="2"/>
  <c r="B134" i="3"/>
  <c r="F133" i="3"/>
  <c r="C133" i="3" s="1"/>
  <c r="B135" i="1"/>
  <c r="F134" i="1"/>
  <c r="C134" i="1"/>
  <c r="D135" i="2" l="1"/>
  <c r="C135" i="2"/>
  <c r="E135" i="2"/>
  <c r="G135" i="2" s="1"/>
  <c r="D134" i="1"/>
  <c r="E134" i="1" s="1"/>
  <c r="G134" i="1" s="1"/>
  <c r="D132" i="3"/>
  <c r="E132" i="3" s="1"/>
  <c r="G132" i="3" s="1"/>
  <c r="C135" i="1"/>
  <c r="F135" i="1"/>
  <c r="B136" i="1"/>
  <c r="B136" i="2"/>
  <c r="F135" i="2"/>
  <c r="B135" i="3"/>
  <c r="F134" i="3"/>
  <c r="C134" i="3" s="1"/>
  <c r="D136" i="2" l="1"/>
  <c r="C136" i="2"/>
  <c r="E136" i="2"/>
  <c r="G136" i="2" s="1"/>
  <c r="D133" i="3"/>
  <c r="E133" i="3" s="1"/>
  <c r="G133" i="3" s="1"/>
  <c r="D135" i="1"/>
  <c r="E135" i="1" s="1"/>
  <c r="G135" i="1" s="1"/>
  <c r="F136" i="2"/>
  <c r="B137" i="2"/>
  <c r="B136" i="3"/>
  <c r="F135" i="3"/>
  <c r="C135" i="3" s="1"/>
  <c r="B137" i="1"/>
  <c r="F136" i="1"/>
  <c r="C136" i="1"/>
  <c r="C137" i="2" l="1"/>
  <c r="D137" i="2"/>
  <c r="E137" i="2"/>
  <c r="G137" i="2" s="1"/>
  <c r="D136" i="1"/>
  <c r="E136" i="1" s="1"/>
  <c r="G136" i="1" s="1"/>
  <c r="D134" i="3"/>
  <c r="E134" i="3" s="1"/>
  <c r="G134" i="3" s="1"/>
  <c r="F137" i="2"/>
  <c r="B138" i="2"/>
  <c r="B137" i="3"/>
  <c r="F136" i="3"/>
  <c r="C136" i="3" s="1"/>
  <c r="C137" i="1"/>
  <c r="B138" i="1"/>
  <c r="F137" i="1"/>
  <c r="E138" i="2" l="1"/>
  <c r="C138" i="2"/>
  <c r="D138" i="2"/>
  <c r="D137" i="1"/>
  <c r="E137" i="1" s="1"/>
  <c r="G137" i="1" s="1"/>
  <c r="D135" i="3"/>
  <c r="E135" i="3" s="1"/>
  <c r="G135" i="3" s="1"/>
  <c r="B139" i="1"/>
  <c r="C138" i="1"/>
  <c r="F138" i="1"/>
  <c r="G138" i="2"/>
  <c r="B139" i="2"/>
  <c r="F138" i="2"/>
  <c r="B138" i="3"/>
  <c r="F137" i="3"/>
  <c r="C137" i="3" s="1"/>
  <c r="D139" i="2" l="1"/>
  <c r="E139" i="2"/>
  <c r="C139" i="2"/>
  <c r="D138" i="1"/>
  <c r="E138" i="1" s="1"/>
  <c r="G138" i="1" s="1"/>
  <c r="D136" i="3"/>
  <c r="E136" i="3" s="1"/>
  <c r="G136" i="3" s="1"/>
  <c r="C139" i="1"/>
  <c r="F139" i="1"/>
  <c r="B139" i="3"/>
  <c r="F138" i="3"/>
  <c r="C138" i="3" s="1"/>
  <c r="F139" i="2"/>
  <c r="G139" i="2" l="1"/>
  <c r="D137" i="3"/>
  <c r="E137" i="3" s="1"/>
  <c r="G137" i="3" s="1"/>
  <c r="D139" i="1"/>
  <c r="E139" i="1" s="1"/>
  <c r="G139" i="1" s="1"/>
  <c r="F139" i="3"/>
  <c r="C139" i="3" s="1"/>
  <c r="B140" i="3"/>
  <c r="D138" i="3" l="1"/>
  <c r="E138" i="3" s="1"/>
  <c r="G138" i="3" s="1"/>
  <c r="B141" i="3"/>
  <c r="F140" i="3"/>
  <c r="C140" i="3"/>
  <c r="D139" i="3" l="1"/>
  <c r="E139" i="3" s="1"/>
  <c r="G139" i="3" s="1"/>
  <c r="B142" i="3"/>
  <c r="F141" i="3"/>
  <c r="C141" i="3" s="1"/>
  <c r="D140" i="3" l="1"/>
  <c r="E140" i="3" s="1"/>
  <c r="G140" i="3" s="1"/>
  <c r="B143" i="3"/>
  <c r="F142" i="3"/>
  <c r="C142" i="3"/>
  <c r="D141" i="3" l="1"/>
  <c r="E141" i="3" s="1"/>
  <c r="G141" i="3" s="1"/>
  <c r="B144" i="3"/>
  <c r="F143" i="3"/>
  <c r="C143" i="3" s="1"/>
  <c r="D142" i="3" l="1"/>
  <c r="E142" i="3" s="1"/>
  <c r="G142" i="3" s="1"/>
  <c r="B145" i="3"/>
  <c r="C144" i="3"/>
  <c r="F144" i="3"/>
  <c r="D143" i="3" l="1"/>
  <c r="E143" i="3" s="1"/>
  <c r="G143" i="3" s="1"/>
  <c r="B146" i="3"/>
  <c r="F145" i="3"/>
  <c r="C145" i="3" s="1"/>
  <c r="D144" i="3" l="1"/>
  <c r="E144" i="3" s="1"/>
  <c r="G144" i="3" s="1"/>
  <c r="B147" i="3"/>
  <c r="F146" i="3"/>
  <c r="C146" i="3"/>
  <c r="D145" i="3" l="1"/>
  <c r="E145" i="3" s="1"/>
  <c r="G145" i="3" s="1"/>
  <c r="B148" i="3"/>
  <c r="F147" i="3"/>
  <c r="C147" i="3" s="1"/>
  <c r="D146" i="3" l="1"/>
  <c r="E146" i="3" s="1"/>
  <c r="G146" i="3" s="1"/>
  <c r="B149" i="3"/>
  <c r="C148" i="3"/>
  <c r="F148" i="3"/>
  <c r="D147" i="3" l="1"/>
  <c r="E147" i="3" s="1"/>
  <c r="G147" i="3" s="1"/>
  <c r="B150" i="3"/>
  <c r="C149" i="3"/>
  <c r="F149" i="3"/>
  <c r="D148" i="3" l="1"/>
  <c r="E148" i="3" s="1"/>
  <c r="G148" i="3" s="1"/>
  <c r="B151" i="3"/>
  <c r="F150" i="3"/>
  <c r="C150" i="3" s="1"/>
  <c r="D149" i="3" l="1"/>
  <c r="E149" i="3" s="1"/>
  <c r="G149" i="3" s="1"/>
  <c r="B152" i="3"/>
  <c r="F151" i="3"/>
  <c r="C151" i="3" s="1"/>
  <c r="D150" i="3" l="1"/>
  <c r="E150" i="3" s="1"/>
  <c r="G150" i="3" s="1"/>
  <c r="F152" i="3"/>
  <c r="C152" i="3" s="1"/>
  <c r="B153" i="3"/>
  <c r="D151" i="3" l="1"/>
  <c r="E151" i="3" s="1"/>
  <c r="G151" i="3" s="1"/>
  <c r="B154" i="3"/>
  <c r="F153" i="3"/>
  <c r="C153" i="3" s="1"/>
  <c r="D152" i="3" l="1"/>
  <c r="E152" i="3" s="1"/>
  <c r="G152" i="3" s="1"/>
  <c r="F154" i="3"/>
  <c r="C154" i="3"/>
  <c r="B155" i="3"/>
  <c r="D153" i="3" l="1"/>
  <c r="E153" i="3" s="1"/>
  <c r="G153" i="3" s="1"/>
  <c r="B156" i="3"/>
  <c r="F155" i="3"/>
  <c r="C155" i="3" s="1"/>
  <c r="D154" i="3" l="1"/>
  <c r="E154" i="3" s="1"/>
  <c r="G154" i="3" s="1"/>
  <c r="B157" i="3"/>
  <c r="F156" i="3"/>
  <c r="C156" i="3"/>
  <c r="D155" i="3" l="1"/>
  <c r="E155" i="3" s="1"/>
  <c r="G155" i="3" s="1"/>
  <c r="B158" i="3"/>
  <c r="C157" i="3"/>
  <c r="F157" i="3"/>
  <c r="D156" i="3" l="1"/>
  <c r="E156" i="3" s="1"/>
  <c r="G156" i="3" s="1"/>
  <c r="B159" i="3"/>
  <c r="F158" i="3"/>
  <c r="C158" i="3" s="1"/>
  <c r="D157" i="3" l="1"/>
  <c r="E157" i="3" s="1"/>
  <c r="G157" i="3" s="1"/>
  <c r="B160" i="3"/>
  <c r="F159" i="3"/>
  <c r="C159" i="3" s="1"/>
  <c r="D158" i="3" l="1"/>
  <c r="E158" i="3" s="1"/>
  <c r="G158" i="3" s="1"/>
  <c r="F160" i="3"/>
  <c r="C160" i="3" s="1"/>
  <c r="B161" i="3"/>
  <c r="D159" i="3" l="1"/>
  <c r="E159" i="3" s="1"/>
  <c r="G159" i="3" s="1"/>
  <c r="B162" i="3"/>
  <c r="F161" i="3"/>
  <c r="C161" i="3" s="1"/>
  <c r="D160" i="3" l="1"/>
  <c r="E160" i="3" s="1"/>
  <c r="G160" i="3" s="1"/>
  <c r="F162" i="3"/>
  <c r="C162" i="3"/>
  <c r="B163" i="3"/>
  <c r="D161" i="3" l="1"/>
  <c r="E161" i="3" s="1"/>
  <c r="G161" i="3" s="1"/>
  <c r="B164" i="3"/>
  <c r="F163" i="3"/>
  <c r="C163" i="3" s="1"/>
  <c r="D162" i="3" l="1"/>
  <c r="E162" i="3" s="1"/>
  <c r="G162" i="3" s="1"/>
  <c r="B165" i="3"/>
  <c r="F164" i="3"/>
  <c r="C164" i="3"/>
  <c r="D163" i="3" l="1"/>
  <c r="E163" i="3" s="1"/>
  <c r="G163" i="3" s="1"/>
  <c r="B166" i="3"/>
  <c r="F165" i="3"/>
  <c r="C165" i="3" s="1"/>
  <c r="D164" i="3" l="1"/>
  <c r="E164" i="3" s="1"/>
  <c r="G164" i="3" s="1"/>
  <c r="F166" i="3"/>
  <c r="C166" i="3" s="1"/>
  <c r="B167" i="3"/>
  <c r="D165" i="3" l="1"/>
  <c r="E165" i="3" s="1"/>
  <c r="G165" i="3" s="1"/>
  <c r="B168" i="3"/>
  <c r="F167" i="3"/>
  <c r="C167" i="3" s="1"/>
  <c r="D166" i="3" l="1"/>
  <c r="E166" i="3" s="1"/>
  <c r="G166" i="3" s="1"/>
  <c r="F168" i="3"/>
  <c r="C168" i="3" s="1"/>
  <c r="B169" i="3"/>
  <c r="D167" i="3" l="1"/>
  <c r="E167" i="3" s="1"/>
  <c r="G167" i="3" s="1"/>
  <c r="B170" i="3"/>
  <c r="F169" i="3"/>
  <c r="C169" i="3" s="1"/>
  <c r="D168" i="3" l="1"/>
  <c r="E168" i="3" s="1"/>
  <c r="G168" i="3" s="1"/>
  <c r="F170" i="3"/>
  <c r="C170" i="3"/>
  <c r="B171" i="3"/>
  <c r="D169" i="3" l="1"/>
  <c r="E169" i="3" s="1"/>
  <c r="G169" i="3" s="1"/>
  <c r="B172" i="3"/>
  <c r="F171" i="3"/>
  <c r="C171" i="3" s="1"/>
  <c r="D170" i="3" l="1"/>
  <c r="E170" i="3" s="1"/>
  <c r="G170" i="3" s="1"/>
  <c r="B173" i="3"/>
  <c r="F172" i="3"/>
  <c r="C172" i="3"/>
  <c r="D171" i="3" l="1"/>
  <c r="E171" i="3" s="1"/>
  <c r="G171" i="3" s="1"/>
  <c r="B174" i="3"/>
  <c r="F173" i="3"/>
  <c r="C173" i="3" s="1"/>
  <c r="D172" i="3" l="1"/>
  <c r="E172" i="3" s="1"/>
  <c r="G172" i="3" s="1"/>
  <c r="B175" i="3"/>
  <c r="F174" i="3"/>
  <c r="C174" i="3" s="1"/>
  <c r="D173" i="3" l="1"/>
  <c r="E173" i="3" s="1"/>
  <c r="G173" i="3" s="1"/>
  <c r="B176" i="3"/>
  <c r="F175" i="3"/>
  <c r="C175" i="3" s="1"/>
  <c r="D174" i="3" l="1"/>
  <c r="E174" i="3" s="1"/>
  <c r="G174" i="3" s="1"/>
  <c r="F176" i="3"/>
  <c r="C176" i="3" s="1"/>
  <c r="B177" i="3"/>
  <c r="D175" i="3" l="1"/>
  <c r="E175" i="3" s="1"/>
  <c r="G175" i="3" s="1"/>
  <c r="B178" i="3"/>
  <c r="F177" i="3"/>
  <c r="C177" i="3" s="1"/>
  <c r="D176" i="3" l="1"/>
  <c r="E176" i="3" s="1"/>
  <c r="G176" i="3" s="1"/>
  <c r="F178" i="3"/>
  <c r="C178" i="3"/>
  <c r="B179" i="3"/>
  <c r="D177" i="3" l="1"/>
  <c r="E177" i="3" s="1"/>
  <c r="G177" i="3" s="1"/>
  <c r="B180" i="3"/>
  <c r="F179" i="3"/>
  <c r="C179" i="3" s="1"/>
  <c r="D178" i="3" l="1"/>
  <c r="E178" i="3" s="1"/>
  <c r="G178" i="3" s="1"/>
  <c r="B181" i="3"/>
  <c r="F180" i="3"/>
  <c r="C180" i="3"/>
  <c r="D179" i="3" l="1"/>
  <c r="E179" i="3" s="1"/>
  <c r="G179" i="3" s="1"/>
  <c r="B182" i="3"/>
  <c r="C181" i="3"/>
  <c r="F181" i="3"/>
  <c r="D180" i="3" l="1"/>
  <c r="E180" i="3" s="1"/>
  <c r="G180" i="3" s="1"/>
  <c r="B183" i="3"/>
  <c r="F182" i="3"/>
  <c r="C182" i="3" s="1"/>
  <c r="D181" i="3" l="1"/>
  <c r="E181" i="3" s="1"/>
  <c r="G181" i="3" s="1"/>
  <c r="B184" i="3"/>
  <c r="F183" i="3"/>
  <c r="C183" i="3" s="1"/>
  <c r="D182" i="3" l="1"/>
  <c r="E182" i="3" s="1"/>
  <c r="G182" i="3" s="1"/>
  <c r="B185" i="3"/>
  <c r="F184" i="3"/>
  <c r="C184" i="3" s="1"/>
  <c r="D183" i="3" l="1"/>
  <c r="E183" i="3" s="1"/>
  <c r="G183" i="3" s="1"/>
  <c r="B186" i="3"/>
  <c r="F185" i="3"/>
  <c r="C185" i="3" s="1"/>
  <c r="D184" i="3" l="1"/>
  <c r="E184" i="3" s="1"/>
  <c r="G184" i="3" s="1"/>
  <c r="B187" i="3"/>
  <c r="F186" i="3"/>
  <c r="C186" i="3"/>
  <c r="D185" i="3" l="1"/>
  <c r="E185" i="3" s="1"/>
  <c r="G185" i="3" s="1"/>
  <c r="B188" i="3"/>
  <c r="F187" i="3"/>
  <c r="C187" i="3" s="1"/>
  <c r="D186" i="3" l="1"/>
  <c r="E186" i="3" s="1"/>
  <c r="G186" i="3" s="1"/>
  <c r="B189" i="3"/>
  <c r="F188" i="3"/>
  <c r="C188" i="3" s="1"/>
  <c r="D187" i="3" l="1"/>
  <c r="E187" i="3" s="1"/>
  <c r="G187" i="3" s="1"/>
  <c r="B190" i="3"/>
  <c r="F189" i="3"/>
  <c r="C189" i="3" s="1"/>
  <c r="D188" i="3" l="1"/>
  <c r="E188" i="3" s="1"/>
  <c r="G188" i="3" s="1"/>
  <c r="B191" i="3"/>
  <c r="F190" i="3"/>
  <c r="C190" i="3" s="1"/>
  <c r="D189" i="3" l="1"/>
  <c r="E189" i="3" s="1"/>
  <c r="G189" i="3" s="1"/>
  <c r="B192" i="3"/>
  <c r="F191" i="3"/>
  <c r="C191" i="3" s="1"/>
  <c r="D190" i="3" l="1"/>
  <c r="E190" i="3" s="1"/>
  <c r="G190" i="3" s="1"/>
  <c r="B193" i="3"/>
  <c r="F192" i="3"/>
  <c r="C192" i="3"/>
  <c r="D191" i="3" l="1"/>
  <c r="E191" i="3" s="1"/>
  <c r="G191" i="3" s="1"/>
  <c r="B194" i="3"/>
  <c r="F193" i="3"/>
  <c r="C193" i="3" s="1"/>
  <c r="D192" i="3" l="1"/>
  <c r="E192" i="3" s="1"/>
  <c r="G192" i="3" s="1"/>
  <c r="B195" i="3"/>
  <c r="F194" i="3"/>
  <c r="C194" i="3" s="1"/>
  <c r="D193" i="3" l="1"/>
  <c r="E193" i="3" s="1"/>
  <c r="G193" i="3" s="1"/>
  <c r="B196" i="3"/>
  <c r="F195" i="3"/>
  <c r="C195" i="3" s="1"/>
  <c r="D194" i="3" l="1"/>
  <c r="E194" i="3" s="1"/>
  <c r="G194" i="3" s="1"/>
  <c r="B197" i="3"/>
  <c r="F196" i="3"/>
  <c r="C196" i="3" s="1"/>
  <c r="D195" i="3" l="1"/>
  <c r="E195" i="3" s="1"/>
  <c r="G195" i="3" s="1"/>
  <c r="B198" i="3"/>
  <c r="F197" i="3"/>
  <c r="C197" i="3" s="1"/>
  <c r="D196" i="3" l="1"/>
  <c r="E196" i="3" s="1"/>
  <c r="G196" i="3" s="1"/>
  <c r="B199" i="3"/>
  <c r="F198" i="3"/>
  <c r="C198" i="3" s="1"/>
  <c r="D197" i="3" l="1"/>
  <c r="E197" i="3" s="1"/>
  <c r="G197" i="3" s="1"/>
  <c r="B200" i="3"/>
  <c r="F199" i="3"/>
  <c r="C199" i="3" s="1"/>
  <c r="D198" i="3" l="1"/>
  <c r="E198" i="3" s="1"/>
  <c r="G198" i="3" s="1"/>
  <c r="B201" i="3"/>
  <c r="F200" i="3"/>
  <c r="C200" i="3" s="1"/>
  <c r="D199" i="3" l="1"/>
  <c r="E199" i="3" s="1"/>
  <c r="G199" i="3" s="1"/>
  <c r="B202" i="3"/>
  <c r="C201" i="3"/>
  <c r="F201" i="3"/>
  <c r="D200" i="3" l="1"/>
  <c r="E200" i="3" s="1"/>
  <c r="G200" i="3" s="1"/>
  <c r="B203" i="3"/>
  <c r="F202" i="3"/>
  <c r="C202" i="3" s="1"/>
  <c r="D201" i="3" l="1"/>
  <c r="E201" i="3" s="1"/>
  <c r="G201" i="3" s="1"/>
  <c r="B204" i="3"/>
  <c r="F203" i="3"/>
  <c r="C203" i="3" s="1"/>
  <c r="D202" i="3" l="1"/>
  <c r="E202" i="3" s="1"/>
  <c r="G202" i="3" s="1"/>
  <c r="B205" i="3"/>
  <c r="F204" i="3"/>
  <c r="C204" i="3" s="1"/>
  <c r="D203" i="3" l="1"/>
  <c r="E203" i="3" s="1"/>
  <c r="G203" i="3" s="1"/>
  <c r="B206" i="3"/>
  <c r="C205" i="3"/>
  <c r="F205" i="3"/>
  <c r="D204" i="3" l="1"/>
  <c r="E204" i="3" s="1"/>
  <c r="G204" i="3" s="1"/>
  <c r="F206" i="3"/>
  <c r="C206" i="3" s="1"/>
  <c r="B207" i="3"/>
  <c r="D205" i="3" l="1"/>
  <c r="E205" i="3" s="1"/>
  <c r="G205" i="3" s="1"/>
  <c r="B208" i="3"/>
  <c r="F207" i="3"/>
  <c r="C207" i="3" s="1"/>
  <c r="D206" i="3" l="1"/>
  <c r="E206" i="3" s="1"/>
  <c r="G206" i="3" s="1"/>
  <c r="F208" i="3"/>
  <c r="C208" i="3"/>
  <c r="B209" i="3"/>
  <c r="D207" i="3" l="1"/>
  <c r="E207" i="3" s="1"/>
  <c r="G207" i="3" s="1"/>
  <c r="B210" i="3"/>
  <c r="F209" i="3"/>
  <c r="C209" i="3" s="1"/>
  <c r="D208" i="3" l="1"/>
  <c r="E208" i="3" s="1"/>
  <c r="G208" i="3" s="1"/>
  <c r="F210" i="3"/>
  <c r="C210" i="3"/>
  <c r="B211" i="3"/>
  <c r="D209" i="3" l="1"/>
  <c r="E209" i="3" s="1"/>
  <c r="G209" i="3" s="1"/>
  <c r="B212" i="3"/>
  <c r="F211" i="3"/>
  <c r="C211" i="3" s="1"/>
  <c r="D210" i="3" l="1"/>
  <c r="E210" i="3" s="1"/>
  <c r="G210" i="3" s="1"/>
  <c r="F212" i="3"/>
  <c r="C212" i="3"/>
  <c r="B213" i="3"/>
  <c r="D211" i="3" l="1"/>
  <c r="E211" i="3" s="1"/>
  <c r="G211" i="3" s="1"/>
  <c r="B214" i="3"/>
  <c r="F213" i="3"/>
  <c r="C213" i="3" s="1"/>
  <c r="D212" i="3" l="1"/>
  <c r="E212" i="3" s="1"/>
  <c r="G212" i="3" s="1"/>
  <c r="F214" i="3"/>
  <c r="C214" i="3"/>
  <c r="B215" i="3"/>
  <c r="D213" i="3" l="1"/>
  <c r="E213" i="3" s="1"/>
  <c r="G213" i="3" s="1"/>
  <c r="B216" i="3"/>
  <c r="F215" i="3"/>
  <c r="C215" i="3" s="1"/>
  <c r="D214" i="3" l="1"/>
  <c r="E214" i="3" s="1"/>
  <c r="G214" i="3" s="1"/>
  <c r="F216" i="3"/>
  <c r="C216" i="3"/>
  <c r="B217" i="3"/>
  <c r="D215" i="3" l="1"/>
  <c r="E215" i="3" s="1"/>
  <c r="G215" i="3" s="1"/>
  <c r="B218" i="3"/>
  <c r="F217" i="3"/>
  <c r="C217" i="3" s="1"/>
  <c r="F218" i="3" l="1"/>
  <c r="C218" i="3"/>
  <c r="B219" i="3"/>
  <c r="D216" i="3"/>
  <c r="E216" i="3" s="1"/>
  <c r="G216" i="3" s="1"/>
  <c r="D217" i="3" l="1"/>
  <c r="E217" i="3" s="1"/>
  <c r="G217" i="3" s="1"/>
  <c r="B220" i="3"/>
  <c r="F219" i="3"/>
  <c r="C219" i="3" s="1"/>
  <c r="D218" i="3" l="1"/>
  <c r="E218" i="3" s="1"/>
  <c r="G218" i="3" s="1"/>
  <c r="F220" i="3"/>
  <c r="C220" i="3"/>
  <c r="B221" i="3"/>
  <c r="D219" i="3" l="1"/>
  <c r="E219" i="3" s="1"/>
  <c r="G219" i="3" s="1"/>
  <c r="B222" i="3"/>
  <c r="F221" i="3"/>
  <c r="C221" i="3" s="1"/>
  <c r="D220" i="3" l="1"/>
  <c r="E220" i="3" s="1"/>
  <c r="G220" i="3" s="1"/>
  <c r="F222" i="3"/>
  <c r="C222" i="3"/>
  <c r="B223" i="3"/>
  <c r="D221" i="3" l="1"/>
  <c r="E221" i="3" s="1"/>
  <c r="G221" i="3" s="1"/>
  <c r="B224" i="3"/>
  <c r="F223" i="3"/>
  <c r="C223" i="3" s="1"/>
  <c r="D222" i="3" l="1"/>
  <c r="E222" i="3" s="1"/>
  <c r="G222" i="3" s="1"/>
  <c r="F224" i="3"/>
  <c r="C224" i="3" s="1"/>
  <c r="B225" i="3"/>
  <c r="D223" i="3" l="1"/>
  <c r="E223" i="3" s="1"/>
  <c r="G223" i="3" s="1"/>
  <c r="B226" i="3"/>
  <c r="F225" i="3"/>
  <c r="C225" i="3" s="1"/>
  <c r="D224" i="3" l="1"/>
  <c r="E224" i="3" s="1"/>
  <c r="G224" i="3" s="1"/>
  <c r="F226" i="3"/>
  <c r="C226" i="3"/>
  <c r="B227" i="3"/>
  <c r="D225" i="3" l="1"/>
  <c r="E225" i="3" s="1"/>
  <c r="G225" i="3" s="1"/>
  <c r="B228" i="3"/>
  <c r="F227" i="3"/>
  <c r="C227" i="3" s="1"/>
  <c r="D226" i="3" l="1"/>
  <c r="E226" i="3" s="1"/>
  <c r="G226" i="3" s="1"/>
  <c r="F228" i="3"/>
  <c r="C228" i="3"/>
  <c r="B229" i="3"/>
  <c r="D227" i="3" l="1"/>
  <c r="E227" i="3" s="1"/>
  <c r="G227" i="3" s="1"/>
  <c r="B230" i="3"/>
  <c r="F229" i="3"/>
  <c r="C229" i="3" s="1"/>
  <c r="D228" i="3" l="1"/>
  <c r="E228" i="3" s="1"/>
  <c r="G228" i="3" s="1"/>
  <c r="F230" i="3"/>
  <c r="C230" i="3"/>
  <c r="B231" i="3"/>
  <c r="D229" i="3" l="1"/>
  <c r="E229" i="3" s="1"/>
  <c r="G229" i="3" s="1"/>
  <c r="B232" i="3"/>
  <c r="F231" i="3"/>
  <c r="C231" i="3" s="1"/>
  <c r="D230" i="3" l="1"/>
  <c r="E230" i="3" s="1"/>
  <c r="G230" i="3" s="1"/>
  <c r="F232" i="3"/>
  <c r="C232" i="3"/>
  <c r="B233" i="3"/>
  <c r="D231" i="3" l="1"/>
  <c r="E231" i="3" s="1"/>
  <c r="G231" i="3" s="1"/>
  <c r="B234" i="3"/>
  <c r="F233" i="3"/>
  <c r="C233" i="3" s="1"/>
  <c r="D232" i="3" l="1"/>
  <c r="E232" i="3" s="1"/>
  <c r="G232" i="3" s="1"/>
  <c r="F234" i="3"/>
  <c r="C234" i="3" s="1"/>
  <c r="B235" i="3"/>
  <c r="D233" i="3" l="1"/>
  <c r="E233" i="3" s="1"/>
  <c r="G233" i="3" s="1"/>
  <c r="B236" i="3"/>
  <c r="F235" i="3"/>
  <c r="C235" i="3" s="1"/>
  <c r="D234" i="3" l="1"/>
  <c r="E234" i="3" s="1"/>
  <c r="G234" i="3" s="1"/>
  <c r="F236" i="3"/>
  <c r="C236" i="3"/>
  <c r="B237" i="3"/>
  <c r="D235" i="3" l="1"/>
  <c r="E235" i="3" s="1"/>
  <c r="G235" i="3" s="1"/>
  <c r="B238" i="3"/>
  <c r="F237" i="3"/>
  <c r="C237" i="3" s="1"/>
  <c r="F238" i="3" l="1"/>
  <c r="C238" i="3"/>
  <c r="B239" i="3"/>
  <c r="D236" i="3"/>
  <c r="E236" i="3" s="1"/>
  <c r="G236" i="3" s="1"/>
  <c r="D237" i="3" l="1"/>
  <c r="E237" i="3" s="1"/>
  <c r="G237" i="3" s="1"/>
  <c r="B240" i="3"/>
  <c r="F239" i="3"/>
  <c r="C239" i="3" s="1"/>
  <c r="D238" i="3" l="1"/>
  <c r="E238" i="3" s="1"/>
  <c r="G238" i="3" s="1"/>
  <c r="F240" i="3"/>
  <c r="C240" i="3"/>
  <c r="B241" i="3"/>
  <c r="D239" i="3" l="1"/>
  <c r="E239" i="3" s="1"/>
  <c r="G239" i="3" s="1"/>
  <c r="B242" i="3"/>
  <c r="C241" i="3"/>
  <c r="F241" i="3"/>
  <c r="D240" i="3" l="1"/>
  <c r="E240" i="3" s="1"/>
  <c r="G240" i="3" s="1"/>
  <c r="F242" i="3"/>
  <c r="C242" i="3"/>
  <c r="B243" i="3"/>
  <c r="D241" i="3" l="1"/>
  <c r="E241" i="3" s="1"/>
  <c r="G241" i="3" s="1"/>
  <c r="B244" i="3"/>
  <c r="F243" i="3"/>
  <c r="C243" i="3" s="1"/>
  <c r="D242" i="3" l="1"/>
  <c r="E242" i="3" s="1"/>
  <c r="G242" i="3" s="1"/>
  <c r="F244" i="3"/>
  <c r="C244" i="3"/>
  <c r="B245" i="3"/>
  <c r="D243" i="3" l="1"/>
  <c r="E243" i="3" s="1"/>
  <c r="G243" i="3" s="1"/>
  <c r="B246" i="3"/>
  <c r="F245" i="3"/>
  <c r="C245" i="3" s="1"/>
  <c r="D244" i="3" l="1"/>
  <c r="E244" i="3" s="1"/>
  <c r="G244" i="3" s="1"/>
  <c r="F246" i="3"/>
  <c r="C246" i="3"/>
  <c r="B247" i="3"/>
  <c r="D245" i="3" l="1"/>
  <c r="E245" i="3" s="1"/>
  <c r="G245" i="3" s="1"/>
  <c r="B248" i="3"/>
  <c r="F247" i="3"/>
  <c r="C247" i="3" s="1"/>
  <c r="D246" i="3" l="1"/>
  <c r="E246" i="3" s="1"/>
  <c r="G246" i="3" s="1"/>
  <c r="F248" i="3"/>
  <c r="C248" i="3"/>
  <c r="B249" i="3"/>
  <c r="D247" i="3" l="1"/>
  <c r="E247" i="3" s="1"/>
  <c r="G247" i="3" s="1"/>
  <c r="B250" i="3"/>
  <c r="F249" i="3"/>
  <c r="C249" i="3" s="1"/>
  <c r="D248" i="3" l="1"/>
  <c r="E248" i="3" s="1"/>
  <c r="G248" i="3" s="1"/>
  <c r="F250" i="3"/>
  <c r="C250" i="3"/>
  <c r="B251" i="3"/>
  <c r="D249" i="3" l="1"/>
  <c r="E249" i="3" s="1"/>
  <c r="G249" i="3" s="1"/>
  <c r="B252" i="3"/>
  <c r="F251" i="3"/>
  <c r="C251" i="3" s="1"/>
  <c r="D250" i="3" l="1"/>
  <c r="E250" i="3" s="1"/>
  <c r="G250" i="3" s="1"/>
  <c r="F252" i="3"/>
  <c r="C252" i="3"/>
  <c r="B253" i="3"/>
  <c r="D251" i="3" l="1"/>
  <c r="E251" i="3" s="1"/>
  <c r="G251" i="3" s="1"/>
  <c r="B254" i="3"/>
  <c r="F253" i="3"/>
  <c r="C253" i="3" s="1"/>
  <c r="D252" i="3" l="1"/>
  <c r="E252" i="3" s="1"/>
  <c r="G252" i="3" s="1"/>
  <c r="F254" i="3"/>
  <c r="C254" i="3"/>
  <c r="B255" i="3"/>
  <c r="D253" i="3" l="1"/>
  <c r="E253" i="3" s="1"/>
  <c r="G253" i="3" s="1"/>
  <c r="B256" i="3"/>
  <c r="F255" i="3"/>
  <c r="C255" i="3" s="1"/>
  <c r="D254" i="3" l="1"/>
  <c r="E254" i="3" s="1"/>
  <c r="G254" i="3" s="1"/>
  <c r="F256" i="3"/>
  <c r="C256" i="3"/>
  <c r="B257" i="3"/>
  <c r="D255" i="3" l="1"/>
  <c r="E255" i="3" s="1"/>
  <c r="G255" i="3" s="1"/>
  <c r="B258" i="3"/>
  <c r="F257" i="3"/>
  <c r="C257" i="3" s="1"/>
  <c r="D256" i="3" l="1"/>
  <c r="E256" i="3" s="1"/>
  <c r="G256" i="3" s="1"/>
  <c r="F258" i="3"/>
  <c r="C258" i="3"/>
  <c r="B259" i="3"/>
  <c r="D257" i="3" l="1"/>
  <c r="E257" i="3" s="1"/>
  <c r="G257" i="3" s="1"/>
  <c r="B260" i="3"/>
  <c r="F259" i="3"/>
  <c r="C259" i="3" s="1"/>
  <c r="F260" i="3" l="1"/>
  <c r="C260" i="3"/>
  <c r="B261" i="3"/>
  <c r="D258" i="3"/>
  <c r="E258" i="3" s="1"/>
  <c r="G258" i="3" s="1"/>
  <c r="D259" i="3" l="1"/>
  <c r="E259" i="3" s="1"/>
  <c r="G259" i="3" s="1"/>
  <c r="B262" i="3"/>
  <c r="F261" i="3"/>
  <c r="C261" i="3" s="1"/>
  <c r="D260" i="3" l="1"/>
  <c r="E260" i="3" s="1"/>
  <c r="G260" i="3" s="1"/>
  <c r="F262" i="3"/>
  <c r="C262" i="3" s="1"/>
  <c r="B263" i="3"/>
  <c r="D261" i="3" l="1"/>
  <c r="E261" i="3" s="1"/>
  <c r="G261" i="3" s="1"/>
  <c r="B264" i="3"/>
  <c r="F263" i="3"/>
  <c r="C263" i="3" s="1"/>
  <c r="D262" i="3" l="1"/>
  <c r="E262" i="3" s="1"/>
  <c r="G262" i="3" s="1"/>
  <c r="F264" i="3"/>
  <c r="C264" i="3"/>
  <c r="B265" i="3"/>
  <c r="D263" i="3" l="1"/>
  <c r="E263" i="3" s="1"/>
  <c r="G263" i="3" s="1"/>
  <c r="B266" i="3"/>
  <c r="F265" i="3"/>
  <c r="C265" i="3" s="1"/>
  <c r="D264" i="3" l="1"/>
  <c r="E264" i="3" s="1"/>
  <c r="G264" i="3" s="1"/>
  <c r="F266" i="3"/>
  <c r="C266" i="3" s="1"/>
  <c r="B267" i="3"/>
  <c r="D265" i="3" l="1"/>
  <c r="E265" i="3" s="1"/>
  <c r="G265" i="3" s="1"/>
  <c r="B268" i="3"/>
  <c r="F267" i="3"/>
  <c r="C267" i="3" s="1"/>
  <c r="D266" i="3" l="1"/>
  <c r="E266" i="3" s="1"/>
  <c r="G266" i="3" s="1"/>
  <c r="F268" i="3"/>
  <c r="C268" i="3"/>
  <c r="B269" i="3"/>
  <c r="D267" i="3" l="1"/>
  <c r="E267" i="3" s="1"/>
  <c r="G267" i="3" s="1"/>
  <c r="B270" i="3"/>
  <c r="F269" i="3"/>
  <c r="C269" i="3" s="1"/>
  <c r="D268" i="3" l="1"/>
  <c r="E268" i="3" s="1"/>
  <c r="G268" i="3" s="1"/>
  <c r="F270" i="3"/>
  <c r="C270" i="3"/>
  <c r="B271" i="3"/>
  <c r="D269" i="3" l="1"/>
  <c r="E269" i="3" s="1"/>
  <c r="G269" i="3" s="1"/>
  <c r="B272" i="3"/>
  <c r="C271" i="3"/>
  <c r="F271" i="3"/>
  <c r="D270" i="3" l="1"/>
  <c r="E270" i="3" s="1"/>
  <c r="G270" i="3" s="1"/>
  <c r="F272" i="3"/>
  <c r="C272" i="3"/>
  <c r="B273" i="3"/>
  <c r="D271" i="3" l="1"/>
  <c r="E271" i="3" s="1"/>
  <c r="G271" i="3" s="1"/>
  <c r="B274" i="3"/>
  <c r="C273" i="3"/>
  <c r="F273" i="3"/>
  <c r="D272" i="3" l="1"/>
  <c r="E272" i="3" s="1"/>
  <c r="G272" i="3" s="1"/>
  <c r="F274" i="3"/>
  <c r="C274" i="3"/>
  <c r="B275" i="3"/>
  <c r="D273" i="3" l="1"/>
  <c r="E273" i="3" s="1"/>
  <c r="G273" i="3" s="1"/>
  <c r="B276" i="3"/>
  <c r="C275" i="3"/>
  <c r="F275" i="3"/>
  <c r="D274" i="3" l="1"/>
  <c r="E274" i="3" s="1"/>
  <c r="G274" i="3" s="1"/>
  <c r="F276" i="3"/>
  <c r="C276" i="3"/>
  <c r="B277" i="3"/>
  <c r="D275" i="3" l="1"/>
  <c r="E275" i="3" s="1"/>
  <c r="G275" i="3" s="1"/>
  <c r="B278" i="3"/>
  <c r="C277" i="3"/>
  <c r="F277" i="3"/>
  <c r="D276" i="3" l="1"/>
  <c r="E276" i="3" s="1"/>
  <c r="G276" i="3" s="1"/>
  <c r="F278" i="3"/>
  <c r="C278" i="3"/>
  <c r="B279" i="3"/>
  <c r="D277" i="3" l="1"/>
  <c r="E277" i="3" s="1"/>
  <c r="G277" i="3" s="1"/>
  <c r="B280" i="3"/>
  <c r="F279" i="3"/>
  <c r="C279" i="3" s="1"/>
  <c r="D278" i="3" l="1"/>
  <c r="E278" i="3" s="1"/>
  <c r="G278" i="3" s="1"/>
  <c r="F280" i="3"/>
  <c r="C280" i="3"/>
  <c r="B281" i="3"/>
  <c r="D279" i="3" l="1"/>
  <c r="E279" i="3" s="1"/>
  <c r="G279" i="3" s="1"/>
  <c r="B282" i="3"/>
  <c r="F281" i="3"/>
  <c r="C281" i="3" s="1"/>
  <c r="D280" i="3" l="1"/>
  <c r="E280" i="3" s="1"/>
  <c r="G280" i="3" s="1"/>
  <c r="F282" i="3"/>
  <c r="C282" i="3"/>
  <c r="B283" i="3"/>
  <c r="D281" i="3" l="1"/>
  <c r="E281" i="3" s="1"/>
  <c r="G281" i="3" s="1"/>
  <c r="B284" i="3"/>
  <c r="F283" i="3"/>
  <c r="C283" i="3" s="1"/>
  <c r="D282" i="3" l="1"/>
  <c r="E282" i="3" s="1"/>
  <c r="G282" i="3" s="1"/>
  <c r="F284" i="3"/>
  <c r="C284" i="3"/>
  <c r="B285" i="3"/>
  <c r="D283" i="3" l="1"/>
  <c r="E283" i="3" s="1"/>
  <c r="G283" i="3" s="1"/>
  <c r="B286" i="3"/>
  <c r="C285" i="3"/>
  <c r="F285" i="3"/>
  <c r="D284" i="3" l="1"/>
  <c r="E284" i="3" s="1"/>
  <c r="G284" i="3" s="1"/>
  <c r="F286" i="3"/>
  <c r="C286" i="3" s="1"/>
  <c r="B287" i="3"/>
  <c r="D285" i="3" l="1"/>
  <c r="E285" i="3" s="1"/>
  <c r="G285" i="3" s="1"/>
  <c r="B288" i="3"/>
  <c r="C287" i="3"/>
  <c r="F287" i="3"/>
  <c r="D286" i="3" l="1"/>
  <c r="E286" i="3" s="1"/>
  <c r="G286" i="3" s="1"/>
  <c r="F288" i="3"/>
  <c r="C288" i="3"/>
  <c r="B289" i="3"/>
  <c r="D287" i="3" l="1"/>
  <c r="E287" i="3" s="1"/>
  <c r="G287" i="3" s="1"/>
  <c r="B290" i="3"/>
  <c r="C289" i="3"/>
  <c r="F289" i="3"/>
  <c r="D288" i="3" l="1"/>
  <c r="E288" i="3" s="1"/>
  <c r="G288" i="3" s="1"/>
  <c r="F290" i="3"/>
  <c r="C290" i="3"/>
  <c r="B291" i="3"/>
  <c r="D289" i="3" l="1"/>
  <c r="E289" i="3" s="1"/>
  <c r="G289" i="3" s="1"/>
  <c r="B292" i="3"/>
  <c r="C291" i="3"/>
  <c r="F291" i="3"/>
  <c r="D290" i="3" l="1"/>
  <c r="E290" i="3" s="1"/>
  <c r="G290" i="3" s="1"/>
  <c r="F292" i="3"/>
  <c r="C292" i="3"/>
  <c r="B293" i="3"/>
  <c r="D291" i="3" l="1"/>
  <c r="E291" i="3" s="1"/>
  <c r="G291" i="3" s="1"/>
  <c r="B294" i="3"/>
  <c r="C293" i="3"/>
  <c r="F293" i="3"/>
  <c r="D292" i="3" l="1"/>
  <c r="E292" i="3" s="1"/>
  <c r="G292" i="3" s="1"/>
  <c r="F294" i="3"/>
  <c r="C294" i="3"/>
  <c r="B295" i="3"/>
  <c r="D293" i="3" l="1"/>
  <c r="E293" i="3" s="1"/>
  <c r="G293" i="3" s="1"/>
  <c r="B296" i="3"/>
  <c r="C295" i="3"/>
  <c r="F295" i="3"/>
  <c r="D294" i="3" l="1"/>
  <c r="E294" i="3" s="1"/>
  <c r="G294" i="3" s="1"/>
  <c r="F296" i="3"/>
  <c r="C296" i="3"/>
  <c r="B297" i="3"/>
  <c r="D295" i="3" l="1"/>
  <c r="E295" i="3" s="1"/>
  <c r="G295" i="3" s="1"/>
  <c r="B298" i="3"/>
  <c r="C297" i="3"/>
  <c r="F297" i="3"/>
  <c r="D296" i="3" l="1"/>
  <c r="E296" i="3" s="1"/>
  <c r="G296" i="3" s="1"/>
  <c r="F298" i="3"/>
  <c r="C298" i="3"/>
  <c r="B299" i="3"/>
  <c r="D297" i="3" l="1"/>
  <c r="E297" i="3" s="1"/>
  <c r="G297" i="3" s="1"/>
  <c r="B300" i="3"/>
  <c r="C299" i="3"/>
  <c r="F299" i="3"/>
  <c r="D298" i="3" l="1"/>
  <c r="E298" i="3" s="1"/>
  <c r="G298" i="3" s="1"/>
  <c r="F300" i="3"/>
  <c r="C300" i="3"/>
  <c r="B301" i="3"/>
  <c r="D299" i="3" l="1"/>
  <c r="E299" i="3" s="1"/>
  <c r="G299" i="3" s="1"/>
  <c r="B302" i="3"/>
  <c r="F301" i="3"/>
  <c r="C301" i="3" s="1"/>
  <c r="D300" i="3" l="1"/>
  <c r="E300" i="3" s="1"/>
  <c r="G300" i="3" s="1"/>
  <c r="F302" i="3"/>
  <c r="C302" i="3"/>
  <c r="B303" i="3"/>
  <c r="D301" i="3" l="1"/>
  <c r="E301" i="3" s="1"/>
  <c r="G301" i="3" s="1"/>
  <c r="B304" i="3"/>
  <c r="C303" i="3"/>
  <c r="F303" i="3"/>
  <c r="D302" i="3" l="1"/>
  <c r="E302" i="3" s="1"/>
  <c r="G302" i="3" s="1"/>
  <c r="F304" i="3"/>
  <c r="C304" i="3"/>
  <c r="B305" i="3"/>
  <c r="D303" i="3" l="1"/>
  <c r="E303" i="3" s="1"/>
  <c r="G303" i="3" s="1"/>
  <c r="B306" i="3"/>
  <c r="F305" i="3"/>
  <c r="C305" i="3" s="1"/>
  <c r="D304" i="3" l="1"/>
  <c r="E304" i="3" s="1"/>
  <c r="G304" i="3" s="1"/>
  <c r="F306" i="3"/>
  <c r="C306" i="3"/>
  <c r="B307" i="3"/>
  <c r="D305" i="3" l="1"/>
  <c r="E305" i="3" s="1"/>
  <c r="G305" i="3" s="1"/>
  <c r="B308" i="3"/>
  <c r="C307" i="3"/>
  <c r="F307" i="3"/>
  <c r="D306" i="3" l="1"/>
  <c r="E306" i="3" s="1"/>
  <c r="G306" i="3" s="1"/>
  <c r="F308" i="3"/>
  <c r="C308" i="3"/>
  <c r="B309" i="3"/>
  <c r="D307" i="3" l="1"/>
  <c r="E307" i="3" s="1"/>
  <c r="G307" i="3" s="1"/>
  <c r="B310" i="3"/>
  <c r="F309" i="3"/>
  <c r="C309" i="3" s="1"/>
  <c r="D308" i="3" l="1"/>
  <c r="E308" i="3" s="1"/>
  <c r="G308" i="3" s="1"/>
  <c r="F310" i="3"/>
  <c r="C310" i="3"/>
  <c r="B311" i="3"/>
  <c r="D309" i="3" l="1"/>
  <c r="E309" i="3" s="1"/>
  <c r="G309" i="3" s="1"/>
  <c r="B312" i="3"/>
  <c r="C311" i="3"/>
  <c r="F311" i="3"/>
  <c r="D310" i="3" l="1"/>
  <c r="E310" i="3" s="1"/>
  <c r="G310" i="3" s="1"/>
  <c r="F312" i="3"/>
  <c r="C312" i="3"/>
  <c r="B313" i="3"/>
  <c r="D311" i="3" l="1"/>
  <c r="E311" i="3" s="1"/>
  <c r="G311" i="3" s="1"/>
  <c r="B314" i="3"/>
  <c r="F313" i="3"/>
  <c r="C313" i="3" s="1"/>
  <c r="D312" i="3" l="1"/>
  <c r="E312" i="3" s="1"/>
  <c r="G312" i="3" s="1"/>
  <c r="F314" i="3"/>
  <c r="C314" i="3"/>
  <c r="B315" i="3"/>
  <c r="D313" i="3" l="1"/>
  <c r="E313" i="3" s="1"/>
  <c r="G313" i="3" s="1"/>
  <c r="B316" i="3"/>
  <c r="C315" i="3"/>
  <c r="F315" i="3"/>
  <c r="D314" i="3" l="1"/>
  <c r="E314" i="3" s="1"/>
  <c r="G314" i="3" s="1"/>
  <c r="F316" i="3"/>
  <c r="C316" i="3"/>
  <c r="B317" i="3"/>
  <c r="D315" i="3" l="1"/>
  <c r="E315" i="3" s="1"/>
  <c r="G315" i="3" s="1"/>
  <c r="B318" i="3"/>
  <c r="F317" i="3"/>
  <c r="C317" i="3" s="1"/>
  <c r="D316" i="3" l="1"/>
  <c r="E316" i="3" s="1"/>
  <c r="G316" i="3" s="1"/>
  <c r="F318" i="3"/>
  <c r="C318" i="3"/>
  <c r="D317" i="3" l="1"/>
  <c r="E317" i="3" s="1"/>
  <c r="G317" i="3" s="1"/>
  <c r="D318" i="3" l="1"/>
  <c r="E318" i="3" s="1"/>
  <c r="G318" i="3" s="1"/>
</calcChain>
</file>

<file path=xl/sharedStrings.xml><?xml version="1.0" encoding="utf-8"?>
<sst xmlns="http://schemas.openxmlformats.org/spreadsheetml/2006/main" count="48" uniqueCount="25">
  <si>
    <t xml:space="preserve">FIDUCIARIO </t>
  </si>
  <si>
    <t>Monto</t>
  </si>
  <si>
    <t>Plazo (meses)</t>
  </si>
  <si>
    <t>Tasa</t>
  </si>
  <si>
    <t>Estimado cliente: el plan de pagos que aquí le presentamos es una proyección de lo que podría ser su cuota final, sin embargo, la cuota real depende de su situación financiera actual, la empresa donde labora y otras condiciones del mercado. Por esta razón, le recomendamos que llene el formulario de “Solicitud de Crédito” y uno de nuestros asesores de negocios estará gustoso de presentarle un plan de pagos acorde a las condiciones de su caso particular.</t>
  </si>
  <si>
    <t>DESCUENTOS</t>
  </si>
  <si>
    <t>INTERES DEL MES</t>
  </si>
  <si>
    <t>MONTO A RECIBIR</t>
  </si>
  <si>
    <t>SEGURO ANTICIPADO</t>
  </si>
  <si>
    <t>CUOTA MESUAL</t>
  </si>
  <si>
    <t>GESTION</t>
  </si>
  <si>
    <t>ULTIMA CUOTA</t>
  </si>
  <si>
    <t>TOTAL DESCUENTO</t>
  </si>
  <si>
    <t>No. CUOTA</t>
  </si>
  <si>
    <t>CUOTA</t>
  </si>
  <si>
    <t>INTERESES</t>
  </si>
  <si>
    <t>CAPITAL</t>
  </si>
  <si>
    <t>SEGURO</t>
  </si>
  <si>
    <t>SALDO</t>
  </si>
  <si>
    <t>EXTRAFINANCIAMIENTO</t>
  </si>
  <si>
    <t>Estimado cliente: el plan de pagos que aquí le presentamos es una proyección de lo que podría ser su cuota final, sin embargo, la cuota real depende de su situación financiera actual, la empresa donde labora y otras condiciones del mercado. Por esta razón, le recomendamos que llene el formulario de “Solicitud de Extrafinanciamiento” y uno de nuestros asesores de negocios estará gustoso de presentarle un plan de pagos acorde a las condiciones de su caso particular.</t>
  </si>
  <si>
    <t>HIPOTECARIO</t>
  </si>
  <si>
    <t>Plazo (años)</t>
  </si>
  <si>
    <t>MONTO</t>
  </si>
  <si>
    <t>CUOTA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</si>
</sst>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quot;#,##0.00;[Red]\-&quot;Q&quot;#,##0.00"/>
    <numFmt numFmtId="44" formatCode="_-&quot;Q&quot;* #,##0.00_-;\-&quot;Q&quot;* #,##0.00_-;_-&quot;Q&quot;* &quot;-&quot;??_-;_-@_-"/>
    <numFmt numFmtId="43" formatCode="_-* #,##0.00_-;\-* #,##0.00_-;_-* &quot;-&quot;??_-;_-@_-"/>
    <numFmt numFmtId="164" formatCode="&quot;Q&quot;#,##0.00"/>
    <numFmt numFmtId="165" formatCode="_-&quot;Q&quot;* #,##0.00000_-;\-&quot;Q&quot;* #,##0.00000_-;_-&quot;Q&quot;*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1"/>
      <name val="Arial Black"/>
      <family val="2"/>
    </font>
    <font>
      <sz val="9"/>
      <name val="Arial"/>
      <family val="2"/>
    </font>
    <font>
      <b/>
      <sz val="11"/>
      <name val="Calibri"/>
      <family val="2"/>
      <scheme val="minor"/>
    </font>
    <font>
      <sz val="11"/>
      <name val="Calibri"/>
      <family val="2"/>
      <scheme val="minor"/>
    </font>
    <font>
      <b/>
      <sz val="10"/>
      <name val="Arial"/>
      <family val="2"/>
    </font>
    <font>
      <sz val="10"/>
      <name val="Arial"/>
      <family val="2"/>
    </font>
  </fonts>
  <fills count="5">
    <fill>
      <patternFill patternType="none"/>
    </fill>
    <fill>
      <patternFill patternType="gray125"/>
    </fill>
    <fill>
      <patternFill patternType="solid">
        <fgColor rgb="FF009999"/>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3" fillId="0" borderId="0" xfId="0" applyFont="1"/>
    <xf numFmtId="44" fontId="3" fillId="0" borderId="0" xfId="2" applyFont="1" applyBorder="1" applyProtection="1">
      <protection locked="0"/>
    </xf>
    <xf numFmtId="164" fontId="0" fillId="0" borderId="0" xfId="0" applyNumberFormat="1"/>
    <xf numFmtId="14" fontId="3" fillId="0" borderId="0" xfId="0" applyNumberFormat="1" applyFont="1"/>
    <xf numFmtId="0" fontId="3" fillId="0" borderId="0" xfId="0" applyFont="1" applyProtection="1">
      <protection locked="0"/>
    </xf>
    <xf numFmtId="10" fontId="3" fillId="0" borderId="0" xfId="3" applyNumberFormat="1" applyFont="1"/>
    <xf numFmtId="0" fontId="6" fillId="0" borderId="0" xfId="0" applyFont="1" applyAlignment="1">
      <alignment horizontal="justify" vertical="center" wrapText="1"/>
    </xf>
    <xf numFmtId="43" fontId="0" fillId="0" borderId="0" xfId="1" applyFont="1"/>
    <xf numFmtId="165" fontId="0" fillId="0" borderId="0" xfId="0" applyNumberFormat="1"/>
    <xf numFmtId="0" fontId="3" fillId="0" borderId="0" xfId="0" applyFont="1" applyAlignment="1">
      <alignment horizontal="center"/>
    </xf>
    <xf numFmtId="8" fontId="0" fillId="0" borderId="0" xfId="0" applyNumberFormat="1"/>
    <xf numFmtId="44" fontId="0" fillId="0" borderId="0" xfId="0" applyNumberFormat="1"/>
    <xf numFmtId="44" fontId="9" fillId="0" borderId="0" xfId="2" applyFont="1" applyFill="1" applyBorder="1" applyAlignment="1" applyProtection="1">
      <alignment horizontal="center" vertical="center"/>
      <protection locked="0"/>
    </xf>
    <xf numFmtId="10" fontId="9" fillId="0" borderId="0" xfId="0" applyNumberFormat="1" applyFont="1" applyAlignment="1" applyProtection="1">
      <alignment horizontal="center" vertical="center"/>
      <protection locked="0"/>
    </xf>
    <xf numFmtId="0" fontId="8" fillId="0" borderId="0" xfId="0" applyFont="1"/>
    <xf numFmtId="164" fontId="8" fillId="0" borderId="0" xfId="0" applyNumberFormat="1" applyFont="1"/>
    <xf numFmtId="0" fontId="7" fillId="0" borderId="0" xfId="0" applyFont="1"/>
    <xf numFmtId="164" fontId="8" fillId="0" borderId="0" xfId="1" applyNumberFormat="1" applyFont="1" applyFill="1" applyBorder="1" applyAlignment="1"/>
    <xf numFmtId="8" fontId="8" fillId="0" borderId="0" xfId="0" applyNumberFormat="1" applyFont="1"/>
    <xf numFmtId="13" fontId="0" fillId="0" borderId="0" xfId="0" applyNumberFormat="1"/>
    <xf numFmtId="0" fontId="0" fillId="2" borderId="1" xfId="0"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3" fillId="3" borderId="4" xfId="0" applyFont="1" applyFill="1" applyBorder="1" applyProtection="1">
      <protection hidden="1"/>
    </xf>
    <xf numFmtId="0" fontId="0" fillId="3" borderId="0" xfId="0" applyFill="1" applyProtection="1">
      <protection hidden="1"/>
    </xf>
    <xf numFmtId="164" fontId="0" fillId="3" borderId="0" xfId="1" applyNumberFormat="1" applyFont="1" applyFill="1" applyBorder="1" applyAlignment="1" applyProtection="1">
      <protection hidden="1"/>
    </xf>
    <xf numFmtId="0" fontId="7" fillId="3" borderId="4" xfId="0" applyFont="1" applyFill="1" applyBorder="1" applyProtection="1">
      <protection hidden="1"/>
    </xf>
    <xf numFmtId="164" fontId="0" fillId="3" borderId="0" xfId="0" applyNumberFormat="1" applyFill="1" applyProtection="1">
      <protection hidden="1"/>
    </xf>
    <xf numFmtId="164" fontId="8" fillId="3" borderId="5" xfId="1" applyNumberFormat="1" applyFont="1" applyFill="1" applyBorder="1" applyAlignment="1" applyProtection="1">
      <protection hidden="1"/>
    </xf>
    <xf numFmtId="0" fontId="7" fillId="4" borderId="4" xfId="0" applyFont="1" applyFill="1" applyBorder="1" applyProtection="1">
      <protection hidden="1"/>
    </xf>
    <xf numFmtId="0" fontId="0" fillId="4" borderId="0" xfId="0" applyFill="1" applyProtection="1">
      <protection hidden="1"/>
    </xf>
    <xf numFmtId="164" fontId="8" fillId="4" borderId="0" xfId="1" applyNumberFormat="1" applyFont="1" applyFill="1" applyBorder="1" applyAlignment="1" applyProtection="1">
      <protection hidden="1"/>
    </xf>
    <xf numFmtId="0" fontId="3" fillId="4" borderId="4" xfId="0" applyFont="1" applyFill="1" applyBorder="1" applyProtection="1">
      <protection hidden="1"/>
    </xf>
    <xf numFmtId="164" fontId="0" fillId="4" borderId="0" xfId="0" applyNumberFormat="1" applyFill="1" applyProtection="1">
      <protection hidden="1"/>
    </xf>
    <xf numFmtId="8" fontId="0" fillId="4" borderId="5" xfId="0" applyNumberFormat="1" applyFill="1" applyBorder="1" applyProtection="1">
      <protection hidden="1"/>
    </xf>
    <xf numFmtId="164" fontId="8" fillId="3" borderId="0" xfId="1" applyNumberFormat="1" applyFont="1" applyFill="1" applyBorder="1" applyAlignment="1" applyProtection="1">
      <protection hidden="1"/>
    </xf>
    <xf numFmtId="164" fontId="0" fillId="3" borderId="5" xfId="0" applyNumberFormat="1" applyFill="1" applyBorder="1" applyProtection="1">
      <protection hidden="1"/>
    </xf>
    <xf numFmtId="0" fontId="7" fillId="2" borderId="6" xfId="0" applyFont="1" applyFill="1" applyBorder="1" applyProtection="1">
      <protection hidden="1"/>
    </xf>
    <xf numFmtId="0" fontId="8" fillId="2" borderId="7" xfId="0" applyFont="1" applyFill="1" applyBorder="1" applyProtection="1">
      <protection hidden="1"/>
    </xf>
    <xf numFmtId="0" fontId="0" fillId="2" borderId="6" xfId="0" applyFill="1" applyBorder="1" applyProtection="1">
      <protection hidden="1"/>
    </xf>
    <xf numFmtId="164" fontId="0" fillId="2" borderId="7" xfId="0" applyNumberFormat="1" applyFill="1" applyBorder="1" applyProtection="1">
      <protection hidden="1"/>
    </xf>
    <xf numFmtId="0" fontId="0" fillId="2" borderId="8" xfId="0" applyFill="1" applyBorder="1" applyProtection="1">
      <protection hidden="1"/>
    </xf>
    <xf numFmtId="0" fontId="3" fillId="0" borderId="0" xfId="0" applyFont="1" applyProtection="1">
      <protection hidden="1"/>
    </xf>
    <xf numFmtId="0" fontId="0" fillId="0" borderId="0" xfId="0" applyProtection="1">
      <protection hidden="1"/>
    </xf>
    <xf numFmtId="164" fontId="0" fillId="0" borderId="0" xfId="0" applyNumberFormat="1" applyProtection="1">
      <protection hidden="1"/>
    </xf>
    <xf numFmtId="0" fontId="2" fillId="2" borderId="0" xfId="0" applyFont="1" applyFill="1" applyAlignment="1" applyProtection="1">
      <alignment horizontal="center"/>
      <protection hidden="1"/>
    </xf>
    <xf numFmtId="164" fontId="2" fillId="2" borderId="0" xfId="0" applyNumberFormat="1" applyFont="1" applyFill="1" applyAlignment="1" applyProtection="1">
      <alignment horizontal="center"/>
      <protection hidden="1"/>
    </xf>
    <xf numFmtId="0" fontId="3" fillId="0" borderId="0" xfId="0" applyFont="1" applyAlignment="1" applyProtection="1">
      <alignment horizontal="center"/>
      <protection hidden="1"/>
    </xf>
    <xf numFmtId="8" fontId="0" fillId="0" borderId="0" xfId="0" applyNumberFormat="1" applyProtection="1">
      <protection hidden="1"/>
    </xf>
    <xf numFmtId="44" fontId="0" fillId="0" borderId="0" xfId="0" applyNumberFormat="1" applyProtection="1">
      <protection hidden="1"/>
    </xf>
    <xf numFmtId="164" fontId="0" fillId="0" borderId="5" xfId="0" applyNumberFormat="1" applyBorder="1" applyProtection="1">
      <protection hidden="1"/>
    </xf>
    <xf numFmtId="164" fontId="0" fillId="2" borderId="2" xfId="0" applyNumberFormat="1" applyFill="1" applyBorder="1" applyProtection="1">
      <protection hidden="1"/>
    </xf>
    <xf numFmtId="164" fontId="0" fillId="3" borderId="5" xfId="1" applyNumberFormat="1" applyFont="1" applyFill="1" applyBorder="1" applyAlignment="1" applyProtection="1">
      <protection hidden="1"/>
    </xf>
    <xf numFmtId="0" fontId="7" fillId="0" borderId="4" xfId="0" applyFont="1" applyBorder="1" applyProtection="1">
      <protection hidden="1"/>
    </xf>
    <xf numFmtId="164" fontId="8" fillId="0" borderId="5" xfId="1" applyNumberFormat="1" applyFont="1" applyFill="1" applyBorder="1" applyAlignment="1" applyProtection="1">
      <protection hidden="1"/>
    </xf>
    <xf numFmtId="0" fontId="3" fillId="0" borderId="4" xfId="0" applyFont="1" applyBorder="1" applyProtection="1">
      <protection hidden="1"/>
    </xf>
    <xf numFmtId="8" fontId="0" fillId="0" borderId="5" xfId="0" applyNumberFormat="1" applyBorder="1" applyProtection="1">
      <protection hidden="1"/>
    </xf>
    <xf numFmtId="0" fontId="0" fillId="0" borderId="4" xfId="0" applyBorder="1" applyProtection="1">
      <protection hidden="1"/>
    </xf>
    <xf numFmtId="0" fontId="0" fillId="0" borderId="5" xfId="0" applyBorder="1" applyProtection="1">
      <protection hidden="1"/>
    </xf>
    <xf numFmtId="0" fontId="2" fillId="2" borderId="6" xfId="0" applyFont="1" applyFill="1" applyBorder="1" applyProtection="1">
      <protection hidden="1"/>
    </xf>
    <xf numFmtId="0" fontId="4" fillId="2" borderId="7" xfId="0" applyFont="1" applyFill="1" applyBorder="1" applyProtection="1">
      <protection hidden="1"/>
    </xf>
    <xf numFmtId="0" fontId="4" fillId="2" borderId="8" xfId="0" applyFont="1" applyFill="1" applyBorder="1" applyProtection="1">
      <protection hidden="1"/>
    </xf>
    <xf numFmtId="44" fontId="0" fillId="3" borderId="5" xfId="0" applyNumberFormat="1" applyFill="1" applyBorder="1" applyProtection="1">
      <protection hidden="1"/>
    </xf>
    <xf numFmtId="164" fontId="0" fillId="3" borderId="5" xfId="1" applyNumberFormat="1" applyFont="1" applyFill="1" applyBorder="1" applyProtection="1">
      <protection hidden="1"/>
    </xf>
    <xf numFmtId="0" fontId="5" fillId="0" borderId="0" xfId="0" applyFont="1" applyAlignment="1">
      <alignment horizontal="center"/>
    </xf>
    <xf numFmtId="0" fontId="10" fillId="0" borderId="0" xfId="0" applyFont="1" applyAlignment="1">
      <alignment horizontal="justify" vertical="center" wrapText="1"/>
    </xf>
    <xf numFmtId="0" fontId="2" fillId="2" borderId="1" xfId="0" applyFont="1" applyFill="1" applyBorder="1" applyAlignment="1" applyProtection="1">
      <alignment horizontal="left"/>
      <protection hidden="1"/>
    </xf>
    <xf numFmtId="0" fontId="2" fillId="2" borderId="2" xfId="0" applyFont="1" applyFill="1" applyBorder="1" applyAlignment="1" applyProtection="1">
      <alignment horizontal="left"/>
      <protection hidden="1"/>
    </xf>
    <xf numFmtId="0" fontId="2" fillId="2" borderId="3" xfId="0" applyFont="1" applyFill="1" applyBorder="1" applyAlignment="1" applyProtection="1">
      <alignment horizontal="left"/>
      <protection hidden="1"/>
    </xf>
    <xf numFmtId="164" fontId="0" fillId="0" borderId="0" xfId="1" applyNumberFormat="1" applyFont="1" applyFill="1" applyBorder="1" applyAlignment="1" applyProtection="1">
      <alignment horizontal="center"/>
      <protection hidden="1"/>
    </xf>
    <xf numFmtId="0" fontId="7" fillId="0" borderId="0" xfId="0" applyFont="1" applyAlignment="1">
      <alignment horizontal="left"/>
    </xf>
    <xf numFmtId="10" fontId="9" fillId="0" borderId="0" xfId="3" applyNumberFormat="1" applyFont="1" applyFill="1" applyBorder="1" applyAlignment="1" applyProtection="1">
      <alignment horizontal="right" vertical="center"/>
      <protection locked="0"/>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929640</xdr:colOff>
      <xdr:row>0</xdr:row>
      <xdr:rowOff>99060</xdr:rowOff>
    </xdr:from>
    <xdr:to>
      <xdr:col>6</xdr:col>
      <xdr:colOff>1082040</xdr:colOff>
      <xdr:row>5</xdr:row>
      <xdr:rowOff>43534</xdr:rowOff>
    </xdr:to>
    <xdr:pic>
      <xdr:nvPicPr>
        <xdr:cNvPr id="2" name="Imagen 1">
          <a:extLst>
            <a:ext uri="{FF2B5EF4-FFF2-40B4-BE49-F238E27FC236}">
              <a16:creationId xmlns:a16="http://schemas.microsoft.com/office/drawing/2014/main" id="{ECCC82EE-D2CD-D733-2E70-2B332E209A3B}"/>
            </a:ext>
          </a:extLst>
        </xdr:cNvPr>
        <xdr:cNvPicPr>
          <a:picLocks noChangeAspect="1"/>
        </xdr:cNvPicPr>
      </xdr:nvPicPr>
      <xdr:blipFill>
        <a:blip xmlns:r="http://schemas.openxmlformats.org/officeDocument/2006/relationships" r:embed="rId1"/>
        <a:stretch>
          <a:fillRect/>
        </a:stretch>
      </xdr:blipFill>
      <xdr:spPr>
        <a:xfrm>
          <a:off x="5890260" y="99060"/>
          <a:ext cx="1310640" cy="1026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944880</xdr:colOff>
      <xdr:row>0</xdr:row>
      <xdr:rowOff>53340</xdr:rowOff>
    </xdr:from>
    <xdr:to>
      <xdr:col>6</xdr:col>
      <xdr:colOff>1097280</xdr:colOff>
      <xdr:row>5</xdr:row>
      <xdr:rowOff>43534</xdr:rowOff>
    </xdr:to>
    <xdr:pic>
      <xdr:nvPicPr>
        <xdr:cNvPr id="3" name="Imagen 2">
          <a:extLst>
            <a:ext uri="{FF2B5EF4-FFF2-40B4-BE49-F238E27FC236}">
              <a16:creationId xmlns:a16="http://schemas.microsoft.com/office/drawing/2014/main" id="{0D646D66-0B1D-4A33-9B93-40DFDD9BE1A7}"/>
            </a:ext>
          </a:extLst>
        </xdr:cNvPr>
        <xdr:cNvPicPr>
          <a:picLocks noChangeAspect="1"/>
        </xdr:cNvPicPr>
      </xdr:nvPicPr>
      <xdr:blipFill>
        <a:blip xmlns:r="http://schemas.openxmlformats.org/officeDocument/2006/relationships" r:embed="rId1"/>
        <a:stretch>
          <a:fillRect/>
        </a:stretch>
      </xdr:blipFill>
      <xdr:spPr>
        <a:xfrm>
          <a:off x="5905500" y="53340"/>
          <a:ext cx="1310640" cy="1026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914400</xdr:colOff>
      <xdr:row>0</xdr:row>
      <xdr:rowOff>106680</xdr:rowOff>
    </xdr:from>
    <xdr:to>
      <xdr:col>6</xdr:col>
      <xdr:colOff>1066800</xdr:colOff>
      <xdr:row>5</xdr:row>
      <xdr:rowOff>51154</xdr:rowOff>
    </xdr:to>
    <xdr:pic>
      <xdr:nvPicPr>
        <xdr:cNvPr id="2" name="Imagen 1">
          <a:extLst>
            <a:ext uri="{FF2B5EF4-FFF2-40B4-BE49-F238E27FC236}">
              <a16:creationId xmlns:a16="http://schemas.microsoft.com/office/drawing/2014/main" id="{F246EB63-F72F-45A4-9D52-A0AC1808E4EB}"/>
            </a:ext>
          </a:extLst>
        </xdr:cNvPr>
        <xdr:cNvPicPr>
          <a:picLocks noChangeAspect="1"/>
        </xdr:cNvPicPr>
      </xdr:nvPicPr>
      <xdr:blipFill>
        <a:blip xmlns:r="http://schemas.openxmlformats.org/officeDocument/2006/relationships" r:embed="rId1"/>
        <a:stretch>
          <a:fillRect/>
        </a:stretch>
      </xdr:blipFill>
      <xdr:spPr>
        <a:xfrm>
          <a:off x="5875020" y="106680"/>
          <a:ext cx="1310640" cy="10265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_espana/Desktop/Proyecci&#243;n%20de%20Pagos%20con%20segur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Pagos"/>
      <sheetName val="Tabla de Amortización"/>
      <sheetName val="SIS_CTA NIVE15"/>
      <sheetName val="SIS_CTA_NIVE20"/>
      <sheetName val="Seguros"/>
    </sheetNames>
    <sheetDataSet>
      <sheetData sheetId="0"/>
      <sheetData sheetId="1">
        <row r="17">
          <cell r="D17">
            <v>0.12</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82F0E-48D8-4BA0-A63D-285E9538A473}">
  <dimension ref="B1:M139"/>
  <sheetViews>
    <sheetView showGridLines="0" showRowColHeaders="0" zoomScaleNormal="100" workbookViewId="0">
      <selection activeCell="D21" sqref="D21"/>
    </sheetView>
  </sheetViews>
  <sheetFormatPr baseColWidth="10" defaultColWidth="11.5546875" defaultRowHeight="14.4" x14ac:dyDescent="0.3"/>
  <cols>
    <col min="1" max="1" width="4.77734375" customWidth="1"/>
    <col min="2" max="2" width="16.88671875" style="1" customWidth="1"/>
    <col min="3" max="5" width="16.88671875" customWidth="1"/>
    <col min="6" max="6" width="16.88671875" style="3" customWidth="1"/>
    <col min="7" max="7" width="16.88671875" customWidth="1"/>
  </cols>
  <sheetData>
    <row r="1" spans="2:9" ht="27.6" x14ac:dyDescent="0.65">
      <c r="B1" s="65" t="s">
        <v>0</v>
      </c>
      <c r="C1" s="65"/>
      <c r="D1" s="65"/>
      <c r="E1" s="65"/>
      <c r="F1" s="65"/>
      <c r="G1" s="65"/>
    </row>
    <row r="3" spans="2:9" x14ac:dyDescent="0.3">
      <c r="B3" s="1" t="s">
        <v>1</v>
      </c>
      <c r="C3" s="2">
        <v>100000</v>
      </c>
      <c r="G3" s="4"/>
    </row>
    <row r="4" spans="2:9" x14ac:dyDescent="0.3">
      <c r="B4" s="1" t="s">
        <v>2</v>
      </c>
      <c r="C4" s="5">
        <v>24</v>
      </c>
    </row>
    <row r="5" spans="2:9" x14ac:dyDescent="0.3">
      <c r="B5" s="1" t="s">
        <v>3</v>
      </c>
      <c r="C5" s="6">
        <v>0.18</v>
      </c>
    </row>
    <row r="6" spans="2:9" x14ac:dyDescent="0.3">
      <c r="C6" s="6"/>
    </row>
    <row r="7" spans="2:9" x14ac:dyDescent="0.3">
      <c r="B7" s="66" t="s">
        <v>4</v>
      </c>
      <c r="C7" s="66"/>
      <c r="D7" s="66"/>
      <c r="E7" s="66"/>
      <c r="F7" s="66"/>
      <c r="G7" s="66"/>
    </row>
    <row r="8" spans="2:9" x14ac:dyDescent="0.3">
      <c r="B8" s="66"/>
      <c r="C8" s="66"/>
      <c r="D8" s="66"/>
      <c r="E8" s="66"/>
      <c r="F8" s="66"/>
      <c r="G8" s="66"/>
    </row>
    <row r="9" spans="2:9" x14ac:dyDescent="0.3">
      <c r="B9" s="66"/>
      <c r="C9" s="66"/>
      <c r="D9" s="66"/>
      <c r="E9" s="66"/>
      <c r="F9" s="66"/>
      <c r="G9" s="66"/>
    </row>
    <row r="10" spans="2:9" x14ac:dyDescent="0.3">
      <c r="B10" s="66"/>
      <c r="C10" s="66"/>
      <c r="D10" s="66"/>
      <c r="E10" s="66"/>
      <c r="F10" s="66"/>
      <c r="G10" s="66"/>
    </row>
    <row r="11" spans="2:9" x14ac:dyDescent="0.3">
      <c r="B11" s="7"/>
      <c r="C11" s="7"/>
      <c r="D11" s="7"/>
      <c r="E11" s="7"/>
      <c r="F11" s="7"/>
      <c r="G11" s="7"/>
    </row>
    <row r="12" spans="2:9" x14ac:dyDescent="0.3">
      <c r="B12" s="67" t="s">
        <v>5</v>
      </c>
      <c r="C12" s="68"/>
      <c r="D12" s="69"/>
      <c r="E12" s="21"/>
      <c r="F12" s="52"/>
      <c r="G12" s="23"/>
    </row>
    <row r="13" spans="2:9" x14ac:dyDescent="0.3">
      <c r="B13" s="24" t="s">
        <v>6</v>
      </c>
      <c r="C13" s="25"/>
      <c r="D13" s="53">
        <f ca="1">+$C$3*$C$5/360*(EOMONTH(TODAY(),0)-TODAY()+1)</f>
        <v>100</v>
      </c>
      <c r="E13" s="27" t="s">
        <v>7</v>
      </c>
      <c r="F13" s="28"/>
      <c r="G13" s="29">
        <f ca="1">+C3-D16</f>
        <v>93764.22</v>
      </c>
    </row>
    <row r="14" spans="2:9" x14ac:dyDescent="0.3">
      <c r="B14" s="54" t="s">
        <v>8</v>
      </c>
      <c r="C14" s="44"/>
      <c r="D14" s="55">
        <f>+C3*0.0113578</f>
        <v>1135.78</v>
      </c>
      <c r="E14" s="56" t="s">
        <v>9</v>
      </c>
      <c r="F14" s="45"/>
      <c r="G14" s="57">
        <f>+C20</f>
        <v>5087.0585302842055</v>
      </c>
    </row>
    <row r="15" spans="2:9" x14ac:dyDescent="0.3">
      <c r="B15" s="27" t="s">
        <v>10</v>
      </c>
      <c r="C15" s="25"/>
      <c r="D15" s="29">
        <f>IF($C$3&gt;=125000,($C$3*0.02),($C$3*0.05))</f>
        <v>5000</v>
      </c>
      <c r="E15" s="24" t="s">
        <v>11</v>
      </c>
      <c r="F15" s="28"/>
      <c r="G15" s="37">
        <f>+C20-F20</f>
        <v>4992.410196950872</v>
      </c>
    </row>
    <row r="16" spans="2:9" x14ac:dyDescent="0.3">
      <c r="B16" s="54" t="s">
        <v>12</v>
      </c>
      <c r="C16" s="44"/>
      <c r="D16" s="55">
        <f ca="1">+D14+D15+D13</f>
        <v>6235.78</v>
      </c>
      <c r="E16" s="58"/>
      <c r="F16" s="45"/>
      <c r="G16" s="59"/>
      <c r="I16" s="3"/>
    </row>
    <row r="17" spans="2:13" x14ac:dyDescent="0.3">
      <c r="B17" s="60"/>
      <c r="C17" s="61"/>
      <c r="D17" s="62"/>
      <c r="E17" s="40"/>
      <c r="F17" s="41"/>
      <c r="G17" s="42"/>
      <c r="I17" s="8"/>
    </row>
    <row r="18" spans="2:13" x14ac:dyDescent="0.3">
      <c r="B18" s="43"/>
      <c r="C18" s="44"/>
      <c r="D18" s="44"/>
      <c r="E18" s="44"/>
      <c r="F18" s="45"/>
      <c r="G18" s="44"/>
      <c r="K18" s="9"/>
    </row>
    <row r="19" spans="2:13" x14ac:dyDescent="0.3">
      <c r="B19" s="46" t="s">
        <v>13</v>
      </c>
      <c r="C19" s="46" t="s">
        <v>14</v>
      </c>
      <c r="D19" s="46" t="s">
        <v>15</v>
      </c>
      <c r="E19" s="46" t="s">
        <v>16</v>
      </c>
      <c r="F19" s="47" t="s">
        <v>17</v>
      </c>
      <c r="G19" s="46" t="s">
        <v>18</v>
      </c>
    </row>
    <row r="20" spans="2:13" x14ac:dyDescent="0.3">
      <c r="B20" s="48">
        <v>1</v>
      </c>
      <c r="C20" s="49">
        <f t="shared" ref="C20:C84" si="0">IF(B20&lt;=$C$4,(PMT($C$5/12,$C$4,-$C$3,,0)+F20),"")</f>
        <v>5087.0585302842055</v>
      </c>
      <c r="D20" s="50">
        <f>$C$3*$C$5/360*30</f>
        <v>1500</v>
      </c>
      <c r="E20" s="50">
        <f t="shared" ref="E20:E83" si="1">IFERROR(+C20-D20-F20,"")</f>
        <v>3492.410196950872</v>
      </c>
      <c r="F20" s="45">
        <f t="shared" ref="F20:F83" si="2">IF(B20="","",IF(B20&gt;($C$4-12),0,IF($C$4&lt;=12,0,($D$14/12))))</f>
        <v>94.648333333333326</v>
      </c>
      <c r="G20" s="50">
        <f>+C3-E20</f>
        <v>96507.589803049123</v>
      </c>
    </row>
    <row r="21" spans="2:13" x14ac:dyDescent="0.3">
      <c r="B21" s="48">
        <f t="shared" ref="B21:B84" si="3">IFERROR(IF(B20+1&gt;$C$4,"",B20+1),"")</f>
        <v>2</v>
      </c>
      <c r="C21" s="49">
        <f t="shared" si="0"/>
        <v>5087.0585302842055</v>
      </c>
      <c r="D21" s="50">
        <f>IFERROR(IF(G20&lt;0.01,"",G20*$C$5/360*30),"")</f>
        <v>1447.613847045737</v>
      </c>
      <c r="E21" s="50">
        <f t="shared" si="1"/>
        <v>3544.7963499051348</v>
      </c>
      <c r="F21" s="45">
        <f t="shared" si="2"/>
        <v>94.648333333333326</v>
      </c>
      <c r="G21" s="50">
        <f t="shared" ref="G21:G84" si="4">IFERROR(+G20-E21,"")</f>
        <v>92962.793453143982</v>
      </c>
    </row>
    <row r="22" spans="2:13" x14ac:dyDescent="0.3">
      <c r="B22" s="48">
        <f t="shared" si="3"/>
        <v>3</v>
      </c>
      <c r="C22" s="49">
        <f t="shared" si="0"/>
        <v>5087.0585302842055</v>
      </c>
      <c r="D22" s="50">
        <f t="shared" ref="D21:D84" si="5">IFERROR(IF(G21&lt;0.01,"",G21*$C$5/360*30),"")</f>
        <v>1394.4419017971597</v>
      </c>
      <c r="E22" s="50">
        <f t="shared" si="1"/>
        <v>3597.9682951537125</v>
      </c>
      <c r="F22" s="45">
        <f t="shared" si="2"/>
        <v>94.648333333333326</v>
      </c>
      <c r="G22" s="50">
        <f t="shared" si="4"/>
        <v>89364.825157990272</v>
      </c>
      <c r="M22" s="8"/>
    </row>
    <row r="23" spans="2:13" x14ac:dyDescent="0.3">
      <c r="B23" s="48">
        <f t="shared" si="3"/>
        <v>4</v>
      </c>
      <c r="C23" s="49">
        <f t="shared" si="0"/>
        <v>5087.0585302842055</v>
      </c>
      <c r="D23" s="50">
        <f t="shared" si="5"/>
        <v>1340.472377369854</v>
      </c>
      <c r="E23" s="50">
        <f t="shared" si="1"/>
        <v>3651.9378195810177</v>
      </c>
      <c r="F23" s="45">
        <f t="shared" si="2"/>
        <v>94.648333333333326</v>
      </c>
      <c r="G23" s="50">
        <f t="shared" si="4"/>
        <v>85712.887338409259</v>
      </c>
    </row>
    <row r="24" spans="2:13" x14ac:dyDescent="0.3">
      <c r="B24" s="48">
        <f t="shared" si="3"/>
        <v>5</v>
      </c>
      <c r="C24" s="49">
        <f t="shared" si="0"/>
        <v>5087.0585302842055</v>
      </c>
      <c r="D24" s="50">
        <f t="shared" si="5"/>
        <v>1285.6933100761387</v>
      </c>
      <c r="E24" s="50">
        <f t="shared" si="1"/>
        <v>3706.7168868747331</v>
      </c>
      <c r="F24" s="45">
        <f t="shared" si="2"/>
        <v>94.648333333333326</v>
      </c>
      <c r="G24" s="50">
        <f t="shared" si="4"/>
        <v>82006.170451534519</v>
      </c>
    </row>
    <row r="25" spans="2:13" x14ac:dyDescent="0.3">
      <c r="B25" s="48">
        <f t="shared" si="3"/>
        <v>6</v>
      </c>
      <c r="C25" s="49">
        <f t="shared" si="0"/>
        <v>5087.0585302842055</v>
      </c>
      <c r="D25" s="50">
        <f t="shared" si="5"/>
        <v>1230.0925567730178</v>
      </c>
      <c r="E25" s="50">
        <f t="shared" si="1"/>
        <v>3762.3176401778542</v>
      </c>
      <c r="F25" s="45">
        <f t="shared" si="2"/>
        <v>94.648333333333326</v>
      </c>
      <c r="G25" s="50">
        <f t="shared" si="4"/>
        <v>78243.852811356672</v>
      </c>
    </row>
    <row r="26" spans="2:13" x14ac:dyDescent="0.3">
      <c r="B26" s="48">
        <f t="shared" si="3"/>
        <v>7</v>
      </c>
      <c r="C26" s="49">
        <f t="shared" si="0"/>
        <v>5087.0585302842055</v>
      </c>
      <c r="D26" s="50">
        <f t="shared" si="5"/>
        <v>1173.6577921703499</v>
      </c>
      <c r="E26" s="50">
        <f t="shared" si="1"/>
        <v>3818.7524047805218</v>
      </c>
      <c r="F26" s="45">
        <f t="shared" si="2"/>
        <v>94.648333333333326</v>
      </c>
      <c r="G26" s="50">
        <f t="shared" si="4"/>
        <v>74425.100406576152</v>
      </c>
    </row>
    <row r="27" spans="2:13" x14ac:dyDescent="0.3">
      <c r="B27" s="48">
        <f t="shared" si="3"/>
        <v>8</v>
      </c>
      <c r="C27" s="49">
        <f t="shared" si="0"/>
        <v>5087.0585302842055</v>
      </c>
      <c r="D27" s="50">
        <f t="shared" si="5"/>
        <v>1116.3765060986423</v>
      </c>
      <c r="E27" s="50">
        <f t="shared" si="1"/>
        <v>3876.0336908522295</v>
      </c>
      <c r="F27" s="45">
        <f t="shared" si="2"/>
        <v>94.648333333333326</v>
      </c>
      <c r="G27" s="50">
        <f t="shared" si="4"/>
        <v>70549.066715723922</v>
      </c>
    </row>
    <row r="28" spans="2:13" x14ac:dyDescent="0.3">
      <c r="B28" s="48">
        <f t="shared" si="3"/>
        <v>9</v>
      </c>
      <c r="C28" s="49">
        <f t="shared" si="0"/>
        <v>5087.0585302842055</v>
      </c>
      <c r="D28" s="50">
        <f t="shared" si="5"/>
        <v>1058.2360007358589</v>
      </c>
      <c r="E28" s="50">
        <f t="shared" si="1"/>
        <v>3934.1741962150131</v>
      </c>
      <c r="F28" s="45">
        <f t="shared" si="2"/>
        <v>94.648333333333326</v>
      </c>
      <c r="G28" s="50">
        <f t="shared" si="4"/>
        <v>66614.89251950891</v>
      </c>
    </row>
    <row r="29" spans="2:13" x14ac:dyDescent="0.3">
      <c r="B29" s="48">
        <f t="shared" si="3"/>
        <v>10</v>
      </c>
      <c r="C29" s="49">
        <f t="shared" si="0"/>
        <v>5087.0585302842055</v>
      </c>
      <c r="D29" s="50">
        <f t="shared" si="5"/>
        <v>999.2233877926335</v>
      </c>
      <c r="E29" s="50">
        <f t="shared" si="1"/>
        <v>3993.1868091582382</v>
      </c>
      <c r="F29" s="45">
        <f t="shared" si="2"/>
        <v>94.648333333333326</v>
      </c>
      <c r="G29" s="50">
        <f t="shared" si="4"/>
        <v>62621.705710350674</v>
      </c>
    </row>
    <row r="30" spans="2:13" x14ac:dyDescent="0.3">
      <c r="B30" s="48">
        <f t="shared" si="3"/>
        <v>11</v>
      </c>
      <c r="C30" s="49">
        <f t="shared" si="0"/>
        <v>5087.0585302842055</v>
      </c>
      <c r="D30" s="50">
        <f t="shared" si="5"/>
        <v>939.32558565526006</v>
      </c>
      <c r="E30" s="50">
        <f t="shared" si="1"/>
        <v>4053.0846112956124</v>
      </c>
      <c r="F30" s="45">
        <f t="shared" si="2"/>
        <v>94.648333333333326</v>
      </c>
      <c r="G30" s="50">
        <f t="shared" si="4"/>
        <v>58568.621099055061</v>
      </c>
    </row>
    <row r="31" spans="2:13" x14ac:dyDescent="0.3">
      <c r="B31" s="48">
        <f t="shared" si="3"/>
        <v>12</v>
      </c>
      <c r="C31" s="49">
        <f t="shared" si="0"/>
        <v>5087.0585302842055</v>
      </c>
      <c r="D31" s="50">
        <f t="shared" si="5"/>
        <v>878.52931648582603</v>
      </c>
      <c r="E31" s="50">
        <f t="shared" si="1"/>
        <v>4113.8808804650462</v>
      </c>
      <c r="F31" s="45">
        <f t="shared" si="2"/>
        <v>94.648333333333326</v>
      </c>
      <c r="G31" s="50">
        <f t="shared" si="4"/>
        <v>54454.740218590014</v>
      </c>
    </row>
    <row r="32" spans="2:13" x14ac:dyDescent="0.3">
      <c r="B32" s="48">
        <f t="shared" si="3"/>
        <v>13</v>
      </c>
      <c r="C32" s="49">
        <f t="shared" si="0"/>
        <v>4992.410196950872</v>
      </c>
      <c r="D32" s="50">
        <f t="shared" si="5"/>
        <v>816.82110327885027</v>
      </c>
      <c r="E32" s="50">
        <f t="shared" si="1"/>
        <v>4175.5890936720216</v>
      </c>
      <c r="F32" s="45">
        <f t="shared" si="2"/>
        <v>0</v>
      </c>
      <c r="G32" s="50">
        <f t="shared" si="4"/>
        <v>50279.151124917989</v>
      </c>
    </row>
    <row r="33" spans="2:7" x14ac:dyDescent="0.3">
      <c r="B33" s="48">
        <f t="shared" si="3"/>
        <v>14</v>
      </c>
      <c r="C33" s="49">
        <f t="shared" si="0"/>
        <v>4992.410196950872</v>
      </c>
      <c r="D33" s="50">
        <f t="shared" si="5"/>
        <v>754.18726687376977</v>
      </c>
      <c r="E33" s="50">
        <f t="shared" si="1"/>
        <v>4238.2229300771023</v>
      </c>
      <c r="F33" s="45">
        <f t="shared" si="2"/>
        <v>0</v>
      </c>
      <c r="G33" s="50">
        <f t="shared" si="4"/>
        <v>46040.92819484089</v>
      </c>
    </row>
    <row r="34" spans="2:7" x14ac:dyDescent="0.3">
      <c r="B34" s="48">
        <f t="shared" si="3"/>
        <v>15</v>
      </c>
      <c r="C34" s="49">
        <f t="shared" si="0"/>
        <v>4992.410196950872</v>
      </c>
      <c r="D34" s="50">
        <f t="shared" si="5"/>
        <v>690.61392292261326</v>
      </c>
      <c r="E34" s="50">
        <f t="shared" si="1"/>
        <v>4301.7962740282583</v>
      </c>
      <c r="F34" s="45">
        <f t="shared" si="2"/>
        <v>0</v>
      </c>
      <c r="G34" s="50">
        <f t="shared" si="4"/>
        <v>41739.13192081263</v>
      </c>
    </row>
    <row r="35" spans="2:7" x14ac:dyDescent="0.3">
      <c r="B35" s="48">
        <f t="shared" si="3"/>
        <v>16</v>
      </c>
      <c r="C35" s="49">
        <f t="shared" si="0"/>
        <v>4992.410196950872</v>
      </c>
      <c r="D35" s="50">
        <f t="shared" si="5"/>
        <v>626.08697881218939</v>
      </c>
      <c r="E35" s="50">
        <f t="shared" si="1"/>
        <v>4366.3232181386829</v>
      </c>
      <c r="F35" s="45">
        <f t="shared" si="2"/>
        <v>0</v>
      </c>
      <c r="G35" s="50">
        <f t="shared" si="4"/>
        <v>37372.808702673945</v>
      </c>
    </row>
    <row r="36" spans="2:7" x14ac:dyDescent="0.3">
      <c r="B36" s="48">
        <f t="shared" si="3"/>
        <v>17</v>
      </c>
      <c r="C36" s="49">
        <f t="shared" si="0"/>
        <v>4992.410196950872</v>
      </c>
      <c r="D36" s="50">
        <f t="shared" si="5"/>
        <v>560.59213054010911</v>
      </c>
      <c r="E36" s="50">
        <f t="shared" si="1"/>
        <v>4431.8180664107631</v>
      </c>
      <c r="F36" s="45">
        <f t="shared" si="2"/>
        <v>0</v>
      </c>
      <c r="G36" s="50">
        <f t="shared" si="4"/>
        <v>32940.990636263181</v>
      </c>
    </row>
    <row r="37" spans="2:7" x14ac:dyDescent="0.3">
      <c r="B37" s="48">
        <f t="shared" si="3"/>
        <v>18</v>
      </c>
      <c r="C37" s="49">
        <f t="shared" si="0"/>
        <v>4992.410196950872</v>
      </c>
      <c r="D37" s="50">
        <f t="shared" si="5"/>
        <v>494.11485954394772</v>
      </c>
      <c r="E37" s="50">
        <f t="shared" si="1"/>
        <v>4498.2953374069239</v>
      </c>
      <c r="F37" s="45">
        <f t="shared" si="2"/>
        <v>0</v>
      </c>
      <c r="G37" s="50">
        <f t="shared" si="4"/>
        <v>28442.695298856255</v>
      </c>
    </row>
    <row r="38" spans="2:7" x14ac:dyDescent="0.3">
      <c r="B38" s="48">
        <f t="shared" si="3"/>
        <v>19</v>
      </c>
      <c r="C38" s="49">
        <f t="shared" si="0"/>
        <v>4992.410196950872</v>
      </c>
      <c r="D38" s="50">
        <f t="shared" si="5"/>
        <v>426.64042948284379</v>
      </c>
      <c r="E38" s="50">
        <f t="shared" si="1"/>
        <v>4565.7697674680285</v>
      </c>
      <c r="F38" s="45">
        <f t="shared" si="2"/>
        <v>0</v>
      </c>
      <c r="G38" s="50">
        <f t="shared" si="4"/>
        <v>23876.925531388228</v>
      </c>
    </row>
    <row r="39" spans="2:7" x14ac:dyDescent="0.3">
      <c r="B39" s="48">
        <f t="shared" si="3"/>
        <v>20</v>
      </c>
      <c r="C39" s="49">
        <f t="shared" si="0"/>
        <v>4992.410196950872</v>
      </c>
      <c r="D39" s="50">
        <f t="shared" si="5"/>
        <v>358.15388297082342</v>
      </c>
      <c r="E39" s="50">
        <f t="shared" si="1"/>
        <v>4634.2563139800486</v>
      </c>
      <c r="F39" s="45">
        <f t="shared" si="2"/>
        <v>0</v>
      </c>
      <c r="G39" s="50">
        <f t="shared" si="4"/>
        <v>19242.66921740818</v>
      </c>
    </row>
    <row r="40" spans="2:7" x14ac:dyDescent="0.3">
      <c r="B40" s="48">
        <f t="shared" si="3"/>
        <v>21</v>
      </c>
      <c r="C40" s="49">
        <f t="shared" si="0"/>
        <v>4992.410196950872</v>
      </c>
      <c r="D40" s="50">
        <f t="shared" si="5"/>
        <v>288.64003826112264</v>
      </c>
      <c r="E40" s="50">
        <f t="shared" si="1"/>
        <v>4703.7701586897492</v>
      </c>
      <c r="F40" s="45">
        <f t="shared" si="2"/>
        <v>0</v>
      </c>
      <c r="G40" s="50">
        <f t="shared" si="4"/>
        <v>14538.899058718431</v>
      </c>
    </row>
    <row r="41" spans="2:7" x14ac:dyDescent="0.3">
      <c r="B41" s="48">
        <f t="shared" si="3"/>
        <v>22</v>
      </c>
      <c r="C41" s="49">
        <f t="shared" si="0"/>
        <v>4992.410196950872</v>
      </c>
      <c r="D41" s="50">
        <f t="shared" si="5"/>
        <v>218.08348588077644</v>
      </c>
      <c r="E41" s="50">
        <f t="shared" si="1"/>
        <v>4774.3267110700954</v>
      </c>
      <c r="F41" s="45">
        <f t="shared" si="2"/>
        <v>0</v>
      </c>
      <c r="G41" s="50">
        <f t="shared" si="4"/>
        <v>9764.5723476483363</v>
      </c>
    </row>
    <row r="42" spans="2:7" x14ac:dyDescent="0.3">
      <c r="B42" s="48">
        <f t="shared" si="3"/>
        <v>23</v>
      </c>
      <c r="C42" s="49">
        <f t="shared" si="0"/>
        <v>4992.410196950872</v>
      </c>
      <c r="D42" s="50">
        <f t="shared" si="5"/>
        <v>146.46858521472504</v>
      </c>
      <c r="E42" s="50">
        <f t="shared" si="1"/>
        <v>4845.941611736147</v>
      </c>
      <c r="F42" s="45">
        <f t="shared" si="2"/>
        <v>0</v>
      </c>
      <c r="G42" s="50">
        <f t="shared" si="4"/>
        <v>4918.6307359121893</v>
      </c>
    </row>
    <row r="43" spans="2:7" x14ac:dyDescent="0.3">
      <c r="B43" s="48">
        <f t="shared" si="3"/>
        <v>24</v>
      </c>
      <c r="C43" s="49">
        <f t="shared" si="0"/>
        <v>4992.410196950872</v>
      </c>
      <c r="D43" s="50">
        <f t="shared" si="5"/>
        <v>73.77946103868284</v>
      </c>
      <c r="E43" s="50">
        <f t="shared" si="1"/>
        <v>4918.6307359121893</v>
      </c>
      <c r="F43" s="45">
        <f t="shared" si="2"/>
        <v>0</v>
      </c>
      <c r="G43" s="50">
        <f t="shared" si="4"/>
        <v>0</v>
      </c>
    </row>
    <row r="44" spans="2:7" x14ac:dyDescent="0.3">
      <c r="B44" s="48" t="str">
        <f t="shared" si="3"/>
        <v/>
      </c>
      <c r="C44" s="49" t="str">
        <f t="shared" si="0"/>
        <v/>
      </c>
      <c r="D44" s="50" t="str">
        <f t="shared" si="5"/>
        <v/>
      </c>
      <c r="E44" s="50" t="str">
        <f t="shared" si="1"/>
        <v/>
      </c>
      <c r="F44" s="45" t="str">
        <f t="shared" si="2"/>
        <v/>
      </c>
      <c r="G44" s="50" t="str">
        <f t="shared" si="4"/>
        <v/>
      </c>
    </row>
    <row r="45" spans="2:7" x14ac:dyDescent="0.3">
      <c r="B45" s="48" t="str">
        <f t="shared" si="3"/>
        <v/>
      </c>
      <c r="C45" s="49" t="str">
        <f t="shared" si="0"/>
        <v/>
      </c>
      <c r="D45" s="50" t="str">
        <f t="shared" si="5"/>
        <v/>
      </c>
      <c r="E45" s="50" t="str">
        <f t="shared" si="1"/>
        <v/>
      </c>
      <c r="F45" s="45" t="str">
        <f t="shared" si="2"/>
        <v/>
      </c>
      <c r="G45" s="50" t="str">
        <f t="shared" si="4"/>
        <v/>
      </c>
    </row>
    <row r="46" spans="2:7" x14ac:dyDescent="0.3">
      <c r="B46" s="48" t="str">
        <f t="shared" si="3"/>
        <v/>
      </c>
      <c r="C46" s="49" t="str">
        <f t="shared" si="0"/>
        <v/>
      </c>
      <c r="D46" s="50" t="str">
        <f t="shared" si="5"/>
        <v/>
      </c>
      <c r="E46" s="50" t="str">
        <f t="shared" si="1"/>
        <v/>
      </c>
      <c r="F46" s="45" t="str">
        <f t="shared" si="2"/>
        <v/>
      </c>
      <c r="G46" s="50" t="str">
        <f t="shared" si="4"/>
        <v/>
      </c>
    </row>
    <row r="47" spans="2:7" x14ac:dyDescent="0.3">
      <c r="B47" s="48" t="str">
        <f t="shared" si="3"/>
        <v/>
      </c>
      <c r="C47" s="49" t="str">
        <f t="shared" si="0"/>
        <v/>
      </c>
      <c r="D47" s="50" t="str">
        <f t="shared" si="5"/>
        <v/>
      </c>
      <c r="E47" s="50" t="str">
        <f t="shared" si="1"/>
        <v/>
      </c>
      <c r="F47" s="45" t="str">
        <f t="shared" si="2"/>
        <v/>
      </c>
      <c r="G47" s="50" t="str">
        <f t="shared" si="4"/>
        <v/>
      </c>
    </row>
    <row r="48" spans="2:7" x14ac:dyDescent="0.3">
      <c r="B48" s="48" t="str">
        <f t="shared" si="3"/>
        <v/>
      </c>
      <c r="C48" s="49" t="str">
        <f t="shared" si="0"/>
        <v/>
      </c>
      <c r="D48" s="50" t="str">
        <f t="shared" si="5"/>
        <v/>
      </c>
      <c r="E48" s="50" t="str">
        <f t="shared" si="1"/>
        <v/>
      </c>
      <c r="F48" s="45" t="str">
        <f t="shared" si="2"/>
        <v/>
      </c>
      <c r="G48" s="50" t="str">
        <f t="shared" si="4"/>
        <v/>
      </c>
    </row>
    <row r="49" spans="2:7" x14ac:dyDescent="0.3">
      <c r="B49" s="48" t="str">
        <f t="shared" si="3"/>
        <v/>
      </c>
      <c r="C49" s="49" t="str">
        <f t="shared" si="0"/>
        <v/>
      </c>
      <c r="D49" s="50" t="str">
        <f t="shared" si="5"/>
        <v/>
      </c>
      <c r="E49" s="50" t="str">
        <f t="shared" si="1"/>
        <v/>
      </c>
      <c r="F49" s="45" t="str">
        <f t="shared" si="2"/>
        <v/>
      </c>
      <c r="G49" s="50" t="str">
        <f t="shared" si="4"/>
        <v/>
      </c>
    </row>
    <row r="50" spans="2:7" x14ac:dyDescent="0.3">
      <c r="B50" s="48" t="str">
        <f t="shared" si="3"/>
        <v/>
      </c>
      <c r="C50" s="49" t="str">
        <f t="shared" si="0"/>
        <v/>
      </c>
      <c r="D50" s="50" t="str">
        <f t="shared" si="5"/>
        <v/>
      </c>
      <c r="E50" s="50" t="str">
        <f t="shared" si="1"/>
        <v/>
      </c>
      <c r="F50" s="45" t="str">
        <f t="shared" si="2"/>
        <v/>
      </c>
      <c r="G50" s="50" t="str">
        <f t="shared" si="4"/>
        <v/>
      </c>
    </row>
    <row r="51" spans="2:7" x14ac:dyDescent="0.3">
      <c r="B51" s="48" t="str">
        <f t="shared" si="3"/>
        <v/>
      </c>
      <c r="C51" s="49" t="str">
        <f t="shared" si="0"/>
        <v/>
      </c>
      <c r="D51" s="50" t="str">
        <f t="shared" si="5"/>
        <v/>
      </c>
      <c r="E51" s="50" t="str">
        <f t="shared" si="1"/>
        <v/>
      </c>
      <c r="F51" s="45" t="str">
        <f t="shared" si="2"/>
        <v/>
      </c>
      <c r="G51" s="50" t="str">
        <f t="shared" si="4"/>
        <v/>
      </c>
    </row>
    <row r="52" spans="2:7" x14ac:dyDescent="0.3">
      <c r="B52" s="48" t="str">
        <f t="shared" si="3"/>
        <v/>
      </c>
      <c r="C52" s="49" t="str">
        <f t="shared" si="0"/>
        <v/>
      </c>
      <c r="D52" s="50" t="str">
        <f t="shared" si="5"/>
        <v/>
      </c>
      <c r="E52" s="50" t="str">
        <f t="shared" si="1"/>
        <v/>
      </c>
      <c r="F52" s="45" t="str">
        <f t="shared" si="2"/>
        <v/>
      </c>
      <c r="G52" s="50" t="str">
        <f t="shared" si="4"/>
        <v/>
      </c>
    </row>
    <row r="53" spans="2:7" x14ac:dyDescent="0.3">
      <c r="B53" s="48" t="str">
        <f t="shared" si="3"/>
        <v/>
      </c>
      <c r="C53" s="49" t="str">
        <f t="shared" si="0"/>
        <v/>
      </c>
      <c r="D53" s="50" t="str">
        <f t="shared" si="5"/>
        <v/>
      </c>
      <c r="E53" s="50" t="str">
        <f t="shared" si="1"/>
        <v/>
      </c>
      <c r="F53" s="45" t="str">
        <f t="shared" si="2"/>
        <v/>
      </c>
      <c r="G53" s="50" t="str">
        <f t="shared" si="4"/>
        <v/>
      </c>
    </row>
    <row r="54" spans="2:7" x14ac:dyDescent="0.3">
      <c r="B54" s="48" t="str">
        <f t="shared" si="3"/>
        <v/>
      </c>
      <c r="C54" s="49" t="str">
        <f t="shared" si="0"/>
        <v/>
      </c>
      <c r="D54" s="50" t="str">
        <f t="shared" si="5"/>
        <v/>
      </c>
      <c r="E54" s="50" t="str">
        <f t="shared" si="1"/>
        <v/>
      </c>
      <c r="F54" s="45" t="str">
        <f t="shared" si="2"/>
        <v/>
      </c>
      <c r="G54" s="50" t="str">
        <f t="shared" si="4"/>
        <v/>
      </c>
    </row>
    <row r="55" spans="2:7" x14ac:dyDescent="0.3">
      <c r="B55" s="48" t="str">
        <f t="shared" si="3"/>
        <v/>
      </c>
      <c r="C55" s="49" t="str">
        <f t="shared" si="0"/>
        <v/>
      </c>
      <c r="D55" s="50" t="str">
        <f t="shared" si="5"/>
        <v/>
      </c>
      <c r="E55" s="50" t="str">
        <f t="shared" si="1"/>
        <v/>
      </c>
      <c r="F55" s="45" t="str">
        <f t="shared" si="2"/>
        <v/>
      </c>
      <c r="G55" s="50" t="str">
        <f t="shared" si="4"/>
        <v/>
      </c>
    </row>
    <row r="56" spans="2:7" x14ac:dyDescent="0.3">
      <c r="B56" s="48" t="str">
        <f t="shared" si="3"/>
        <v/>
      </c>
      <c r="C56" s="49" t="str">
        <f t="shared" si="0"/>
        <v/>
      </c>
      <c r="D56" s="50" t="str">
        <f t="shared" si="5"/>
        <v/>
      </c>
      <c r="E56" s="50" t="str">
        <f t="shared" si="1"/>
        <v/>
      </c>
      <c r="F56" s="45" t="str">
        <f t="shared" si="2"/>
        <v/>
      </c>
      <c r="G56" s="50" t="str">
        <f t="shared" si="4"/>
        <v/>
      </c>
    </row>
    <row r="57" spans="2:7" x14ac:dyDescent="0.3">
      <c r="B57" s="48" t="str">
        <f t="shared" si="3"/>
        <v/>
      </c>
      <c r="C57" s="49" t="str">
        <f t="shared" si="0"/>
        <v/>
      </c>
      <c r="D57" s="50" t="str">
        <f t="shared" si="5"/>
        <v/>
      </c>
      <c r="E57" s="50" t="str">
        <f t="shared" si="1"/>
        <v/>
      </c>
      <c r="F57" s="45" t="str">
        <f t="shared" si="2"/>
        <v/>
      </c>
      <c r="G57" s="50" t="str">
        <f t="shared" si="4"/>
        <v/>
      </c>
    </row>
    <row r="58" spans="2:7" x14ac:dyDescent="0.3">
      <c r="B58" s="48" t="str">
        <f t="shared" si="3"/>
        <v/>
      </c>
      <c r="C58" s="49" t="str">
        <f t="shared" si="0"/>
        <v/>
      </c>
      <c r="D58" s="50" t="str">
        <f t="shared" si="5"/>
        <v/>
      </c>
      <c r="E58" s="50" t="str">
        <f t="shared" si="1"/>
        <v/>
      </c>
      <c r="F58" s="45" t="str">
        <f t="shared" si="2"/>
        <v/>
      </c>
      <c r="G58" s="50" t="str">
        <f t="shared" si="4"/>
        <v/>
      </c>
    </row>
    <row r="59" spans="2:7" x14ac:dyDescent="0.3">
      <c r="B59" s="48" t="str">
        <f t="shared" si="3"/>
        <v/>
      </c>
      <c r="C59" s="49" t="str">
        <f t="shared" si="0"/>
        <v/>
      </c>
      <c r="D59" s="50" t="str">
        <f t="shared" si="5"/>
        <v/>
      </c>
      <c r="E59" s="50" t="str">
        <f t="shared" si="1"/>
        <v/>
      </c>
      <c r="F59" s="45" t="str">
        <f t="shared" si="2"/>
        <v/>
      </c>
      <c r="G59" s="50" t="str">
        <f t="shared" si="4"/>
        <v/>
      </c>
    </row>
    <row r="60" spans="2:7" x14ac:dyDescent="0.3">
      <c r="B60" s="48" t="str">
        <f t="shared" si="3"/>
        <v/>
      </c>
      <c r="C60" s="49" t="str">
        <f t="shared" si="0"/>
        <v/>
      </c>
      <c r="D60" s="50" t="str">
        <f t="shared" si="5"/>
        <v/>
      </c>
      <c r="E60" s="50" t="str">
        <f t="shared" si="1"/>
        <v/>
      </c>
      <c r="F60" s="45" t="str">
        <f t="shared" si="2"/>
        <v/>
      </c>
      <c r="G60" s="50" t="str">
        <f t="shared" si="4"/>
        <v/>
      </c>
    </row>
    <row r="61" spans="2:7" x14ac:dyDescent="0.3">
      <c r="B61" s="48" t="str">
        <f t="shared" si="3"/>
        <v/>
      </c>
      <c r="C61" s="49" t="str">
        <f t="shared" si="0"/>
        <v/>
      </c>
      <c r="D61" s="50" t="str">
        <f t="shared" si="5"/>
        <v/>
      </c>
      <c r="E61" s="50" t="str">
        <f t="shared" si="1"/>
        <v/>
      </c>
      <c r="F61" s="45" t="str">
        <f t="shared" si="2"/>
        <v/>
      </c>
      <c r="G61" s="50" t="str">
        <f t="shared" si="4"/>
        <v/>
      </c>
    </row>
    <row r="62" spans="2:7" x14ac:dyDescent="0.3">
      <c r="B62" s="48" t="str">
        <f t="shared" si="3"/>
        <v/>
      </c>
      <c r="C62" s="49" t="str">
        <f t="shared" si="0"/>
        <v/>
      </c>
      <c r="D62" s="50" t="str">
        <f t="shared" si="5"/>
        <v/>
      </c>
      <c r="E62" s="50" t="str">
        <f t="shared" si="1"/>
        <v/>
      </c>
      <c r="F62" s="45" t="str">
        <f t="shared" si="2"/>
        <v/>
      </c>
      <c r="G62" s="50" t="str">
        <f t="shared" si="4"/>
        <v/>
      </c>
    </row>
    <row r="63" spans="2:7" x14ac:dyDescent="0.3">
      <c r="B63" s="48" t="str">
        <f t="shared" si="3"/>
        <v/>
      </c>
      <c r="C63" s="49" t="str">
        <f t="shared" si="0"/>
        <v/>
      </c>
      <c r="D63" s="50" t="str">
        <f t="shared" si="5"/>
        <v/>
      </c>
      <c r="E63" s="50" t="str">
        <f t="shared" si="1"/>
        <v/>
      </c>
      <c r="F63" s="45" t="str">
        <f t="shared" si="2"/>
        <v/>
      </c>
      <c r="G63" s="50" t="str">
        <f t="shared" si="4"/>
        <v/>
      </c>
    </row>
    <row r="64" spans="2:7" x14ac:dyDescent="0.3">
      <c r="B64" s="48" t="str">
        <f t="shared" si="3"/>
        <v/>
      </c>
      <c r="C64" s="49" t="str">
        <f t="shared" si="0"/>
        <v/>
      </c>
      <c r="D64" s="50" t="str">
        <f t="shared" si="5"/>
        <v/>
      </c>
      <c r="E64" s="50" t="str">
        <f t="shared" si="1"/>
        <v/>
      </c>
      <c r="F64" s="45" t="str">
        <f t="shared" si="2"/>
        <v/>
      </c>
      <c r="G64" s="50" t="str">
        <f t="shared" si="4"/>
        <v/>
      </c>
    </row>
    <row r="65" spans="2:7" x14ac:dyDescent="0.3">
      <c r="B65" s="48" t="str">
        <f t="shared" si="3"/>
        <v/>
      </c>
      <c r="C65" s="49" t="str">
        <f t="shared" si="0"/>
        <v/>
      </c>
      <c r="D65" s="50" t="str">
        <f t="shared" si="5"/>
        <v/>
      </c>
      <c r="E65" s="50" t="str">
        <f t="shared" si="1"/>
        <v/>
      </c>
      <c r="F65" s="45" t="str">
        <f t="shared" si="2"/>
        <v/>
      </c>
      <c r="G65" s="50" t="str">
        <f t="shared" si="4"/>
        <v/>
      </c>
    </row>
    <row r="66" spans="2:7" x14ac:dyDescent="0.3">
      <c r="B66" s="48" t="str">
        <f t="shared" si="3"/>
        <v/>
      </c>
      <c r="C66" s="49" t="str">
        <f t="shared" si="0"/>
        <v/>
      </c>
      <c r="D66" s="50" t="str">
        <f t="shared" si="5"/>
        <v/>
      </c>
      <c r="E66" s="50" t="str">
        <f t="shared" si="1"/>
        <v/>
      </c>
      <c r="F66" s="45" t="str">
        <f t="shared" si="2"/>
        <v/>
      </c>
      <c r="G66" s="50" t="str">
        <f t="shared" si="4"/>
        <v/>
      </c>
    </row>
    <row r="67" spans="2:7" x14ac:dyDescent="0.3">
      <c r="B67" s="48" t="str">
        <f t="shared" si="3"/>
        <v/>
      </c>
      <c r="C67" s="49" t="str">
        <f t="shared" si="0"/>
        <v/>
      </c>
      <c r="D67" s="50" t="str">
        <f t="shared" si="5"/>
        <v/>
      </c>
      <c r="E67" s="50" t="str">
        <f t="shared" si="1"/>
        <v/>
      </c>
      <c r="F67" s="45" t="str">
        <f t="shared" si="2"/>
        <v/>
      </c>
      <c r="G67" s="50" t="str">
        <f t="shared" si="4"/>
        <v/>
      </c>
    </row>
    <row r="68" spans="2:7" x14ac:dyDescent="0.3">
      <c r="B68" s="48" t="str">
        <f t="shared" si="3"/>
        <v/>
      </c>
      <c r="C68" s="49" t="str">
        <f t="shared" si="0"/>
        <v/>
      </c>
      <c r="D68" s="50" t="str">
        <f t="shared" si="5"/>
        <v/>
      </c>
      <c r="E68" s="50" t="str">
        <f t="shared" si="1"/>
        <v/>
      </c>
      <c r="F68" s="45" t="str">
        <f t="shared" si="2"/>
        <v/>
      </c>
      <c r="G68" s="50" t="str">
        <f t="shared" si="4"/>
        <v/>
      </c>
    </row>
    <row r="69" spans="2:7" x14ac:dyDescent="0.3">
      <c r="B69" s="48" t="str">
        <f t="shared" si="3"/>
        <v/>
      </c>
      <c r="C69" s="49" t="str">
        <f t="shared" si="0"/>
        <v/>
      </c>
      <c r="D69" s="50" t="str">
        <f t="shared" si="5"/>
        <v/>
      </c>
      <c r="E69" s="50" t="str">
        <f t="shared" si="1"/>
        <v/>
      </c>
      <c r="F69" s="45" t="str">
        <f t="shared" si="2"/>
        <v/>
      </c>
      <c r="G69" s="50" t="str">
        <f t="shared" si="4"/>
        <v/>
      </c>
    </row>
    <row r="70" spans="2:7" x14ac:dyDescent="0.3">
      <c r="B70" s="48" t="str">
        <f t="shared" si="3"/>
        <v/>
      </c>
      <c r="C70" s="49" t="str">
        <f t="shared" si="0"/>
        <v/>
      </c>
      <c r="D70" s="50" t="str">
        <f t="shared" si="5"/>
        <v/>
      </c>
      <c r="E70" s="50" t="str">
        <f t="shared" si="1"/>
        <v/>
      </c>
      <c r="F70" s="45" t="str">
        <f t="shared" si="2"/>
        <v/>
      </c>
      <c r="G70" s="50" t="str">
        <f t="shared" si="4"/>
        <v/>
      </c>
    </row>
    <row r="71" spans="2:7" x14ac:dyDescent="0.3">
      <c r="B71" s="48" t="str">
        <f t="shared" si="3"/>
        <v/>
      </c>
      <c r="C71" s="49" t="str">
        <f t="shared" si="0"/>
        <v/>
      </c>
      <c r="D71" s="50" t="str">
        <f t="shared" si="5"/>
        <v/>
      </c>
      <c r="E71" s="50" t="str">
        <f t="shared" si="1"/>
        <v/>
      </c>
      <c r="F71" s="45" t="str">
        <f t="shared" si="2"/>
        <v/>
      </c>
      <c r="G71" s="50" t="str">
        <f t="shared" si="4"/>
        <v/>
      </c>
    </row>
    <row r="72" spans="2:7" x14ac:dyDescent="0.3">
      <c r="B72" s="48" t="str">
        <f t="shared" si="3"/>
        <v/>
      </c>
      <c r="C72" s="49" t="str">
        <f t="shared" si="0"/>
        <v/>
      </c>
      <c r="D72" s="50" t="str">
        <f t="shared" si="5"/>
        <v/>
      </c>
      <c r="E72" s="50" t="str">
        <f t="shared" si="1"/>
        <v/>
      </c>
      <c r="F72" s="45" t="str">
        <f t="shared" si="2"/>
        <v/>
      </c>
      <c r="G72" s="50" t="str">
        <f t="shared" si="4"/>
        <v/>
      </c>
    </row>
    <row r="73" spans="2:7" x14ac:dyDescent="0.3">
      <c r="B73" s="48" t="str">
        <f t="shared" si="3"/>
        <v/>
      </c>
      <c r="C73" s="49" t="str">
        <f t="shared" si="0"/>
        <v/>
      </c>
      <c r="D73" s="50" t="str">
        <f t="shared" si="5"/>
        <v/>
      </c>
      <c r="E73" s="50" t="str">
        <f t="shared" si="1"/>
        <v/>
      </c>
      <c r="F73" s="45" t="str">
        <f t="shared" si="2"/>
        <v/>
      </c>
      <c r="G73" s="50" t="str">
        <f t="shared" si="4"/>
        <v/>
      </c>
    </row>
    <row r="74" spans="2:7" x14ac:dyDescent="0.3">
      <c r="B74" s="48" t="str">
        <f t="shared" si="3"/>
        <v/>
      </c>
      <c r="C74" s="49" t="str">
        <f t="shared" si="0"/>
        <v/>
      </c>
      <c r="D74" s="50" t="str">
        <f t="shared" si="5"/>
        <v/>
      </c>
      <c r="E74" s="50" t="str">
        <f t="shared" si="1"/>
        <v/>
      </c>
      <c r="F74" s="45" t="str">
        <f t="shared" si="2"/>
        <v/>
      </c>
      <c r="G74" s="50" t="str">
        <f t="shared" si="4"/>
        <v/>
      </c>
    </row>
    <row r="75" spans="2:7" x14ac:dyDescent="0.3">
      <c r="B75" s="48" t="str">
        <f t="shared" si="3"/>
        <v/>
      </c>
      <c r="C75" s="49" t="str">
        <f t="shared" si="0"/>
        <v/>
      </c>
      <c r="D75" s="50" t="str">
        <f t="shared" si="5"/>
        <v/>
      </c>
      <c r="E75" s="50" t="str">
        <f t="shared" si="1"/>
        <v/>
      </c>
      <c r="F75" s="45" t="str">
        <f t="shared" si="2"/>
        <v/>
      </c>
      <c r="G75" s="50" t="str">
        <f t="shared" si="4"/>
        <v/>
      </c>
    </row>
    <row r="76" spans="2:7" x14ac:dyDescent="0.3">
      <c r="B76" s="48" t="str">
        <f t="shared" si="3"/>
        <v/>
      </c>
      <c r="C76" s="49" t="str">
        <f t="shared" si="0"/>
        <v/>
      </c>
      <c r="D76" s="50" t="str">
        <f t="shared" si="5"/>
        <v/>
      </c>
      <c r="E76" s="50" t="str">
        <f t="shared" si="1"/>
        <v/>
      </c>
      <c r="F76" s="45" t="str">
        <f t="shared" si="2"/>
        <v/>
      </c>
      <c r="G76" s="50" t="str">
        <f t="shared" si="4"/>
        <v/>
      </c>
    </row>
    <row r="77" spans="2:7" x14ac:dyDescent="0.3">
      <c r="B77" s="48" t="str">
        <f t="shared" si="3"/>
        <v/>
      </c>
      <c r="C77" s="49" t="str">
        <f t="shared" si="0"/>
        <v/>
      </c>
      <c r="D77" s="50" t="str">
        <f t="shared" si="5"/>
        <v/>
      </c>
      <c r="E77" s="50" t="str">
        <f t="shared" si="1"/>
        <v/>
      </c>
      <c r="F77" s="45" t="str">
        <f t="shared" si="2"/>
        <v/>
      </c>
      <c r="G77" s="50" t="str">
        <f t="shared" si="4"/>
        <v/>
      </c>
    </row>
    <row r="78" spans="2:7" x14ac:dyDescent="0.3">
      <c r="B78" s="48" t="str">
        <f t="shared" si="3"/>
        <v/>
      </c>
      <c r="C78" s="49" t="str">
        <f t="shared" si="0"/>
        <v/>
      </c>
      <c r="D78" s="50" t="str">
        <f t="shared" si="5"/>
        <v/>
      </c>
      <c r="E78" s="50" t="str">
        <f t="shared" si="1"/>
        <v/>
      </c>
      <c r="F78" s="45" t="str">
        <f t="shared" si="2"/>
        <v/>
      </c>
      <c r="G78" s="50" t="str">
        <f t="shared" si="4"/>
        <v/>
      </c>
    </row>
    <row r="79" spans="2:7" x14ac:dyDescent="0.3">
      <c r="B79" s="48" t="str">
        <f t="shared" si="3"/>
        <v/>
      </c>
      <c r="C79" s="49" t="str">
        <f t="shared" si="0"/>
        <v/>
      </c>
      <c r="D79" s="50" t="str">
        <f t="shared" si="5"/>
        <v/>
      </c>
      <c r="E79" s="50" t="str">
        <f t="shared" si="1"/>
        <v/>
      </c>
      <c r="F79" s="45" t="str">
        <f t="shared" si="2"/>
        <v/>
      </c>
      <c r="G79" s="50" t="str">
        <f t="shared" si="4"/>
        <v/>
      </c>
    </row>
    <row r="80" spans="2:7" x14ac:dyDescent="0.3">
      <c r="B80" s="48" t="str">
        <f t="shared" si="3"/>
        <v/>
      </c>
      <c r="C80" s="49" t="str">
        <f t="shared" si="0"/>
        <v/>
      </c>
      <c r="D80" s="50" t="str">
        <f t="shared" si="5"/>
        <v/>
      </c>
      <c r="E80" s="50" t="str">
        <f t="shared" si="1"/>
        <v/>
      </c>
      <c r="F80" s="45" t="str">
        <f t="shared" si="2"/>
        <v/>
      </c>
      <c r="G80" s="50" t="str">
        <f t="shared" si="4"/>
        <v/>
      </c>
    </row>
    <row r="81" spans="2:7" x14ac:dyDescent="0.3">
      <c r="B81" s="48" t="str">
        <f t="shared" si="3"/>
        <v/>
      </c>
      <c r="C81" s="49" t="str">
        <f t="shared" si="0"/>
        <v/>
      </c>
      <c r="D81" s="50" t="str">
        <f t="shared" si="5"/>
        <v/>
      </c>
      <c r="E81" s="50" t="str">
        <f t="shared" si="1"/>
        <v/>
      </c>
      <c r="F81" s="45" t="str">
        <f t="shared" si="2"/>
        <v/>
      </c>
      <c r="G81" s="50" t="str">
        <f t="shared" si="4"/>
        <v/>
      </c>
    </row>
    <row r="82" spans="2:7" x14ac:dyDescent="0.3">
      <c r="B82" s="48" t="str">
        <f t="shared" si="3"/>
        <v/>
      </c>
      <c r="C82" s="49" t="str">
        <f t="shared" si="0"/>
        <v/>
      </c>
      <c r="D82" s="50" t="str">
        <f t="shared" si="5"/>
        <v/>
      </c>
      <c r="E82" s="50" t="str">
        <f t="shared" si="1"/>
        <v/>
      </c>
      <c r="F82" s="45" t="str">
        <f t="shared" si="2"/>
        <v/>
      </c>
      <c r="G82" s="50" t="str">
        <f t="shared" si="4"/>
        <v/>
      </c>
    </row>
    <row r="83" spans="2:7" x14ac:dyDescent="0.3">
      <c r="B83" s="48" t="str">
        <f t="shared" si="3"/>
        <v/>
      </c>
      <c r="C83" s="49" t="str">
        <f t="shared" si="0"/>
        <v/>
      </c>
      <c r="D83" s="50" t="str">
        <f t="shared" si="5"/>
        <v/>
      </c>
      <c r="E83" s="50" t="str">
        <f t="shared" si="1"/>
        <v/>
      </c>
      <c r="F83" s="45" t="str">
        <f t="shared" si="2"/>
        <v/>
      </c>
      <c r="G83" s="50" t="str">
        <f t="shared" si="4"/>
        <v/>
      </c>
    </row>
    <row r="84" spans="2:7" x14ac:dyDescent="0.3">
      <c r="B84" s="48" t="str">
        <f t="shared" si="3"/>
        <v/>
      </c>
      <c r="C84" s="49" t="str">
        <f t="shared" si="0"/>
        <v/>
      </c>
      <c r="D84" s="50" t="str">
        <f t="shared" si="5"/>
        <v/>
      </c>
      <c r="E84" s="50" t="str">
        <f t="shared" ref="E84:E139" si="6">IFERROR(+C84-D84-F84,"")</f>
        <v/>
      </c>
      <c r="F84" s="45" t="str">
        <f t="shared" ref="F84:F139" si="7">IF(B84="","",IF(B84&gt;($C$4-12),0,IF($C$4&lt;=12,0,($D$14/12))))</f>
        <v/>
      </c>
      <c r="G84" s="50" t="str">
        <f t="shared" si="4"/>
        <v/>
      </c>
    </row>
    <row r="85" spans="2:7" x14ac:dyDescent="0.3">
      <c r="B85" s="48" t="str">
        <f t="shared" ref="B85:B139" si="8">IFERROR(IF(B84+1&gt;$C$4,"",B84+1),"")</f>
        <v/>
      </c>
      <c r="C85" s="49" t="str">
        <f t="shared" ref="C85:C139" si="9">IF(B85&lt;=$C$4,(PMT($C$5/12,$C$4,-$C$3,,0)+F85),"")</f>
        <v/>
      </c>
      <c r="D85" s="50" t="str">
        <f t="shared" ref="D85:D139" si="10">IFERROR(IF(G84&lt;0.01,"",G84*$C$5/360*30),"")</f>
        <v/>
      </c>
      <c r="E85" s="50" t="str">
        <f t="shared" si="6"/>
        <v/>
      </c>
      <c r="F85" s="45" t="str">
        <f t="shared" si="7"/>
        <v/>
      </c>
      <c r="G85" s="50" t="str">
        <f t="shared" ref="G85:G139" si="11">IFERROR(+G84-E85,"")</f>
        <v/>
      </c>
    </row>
    <row r="86" spans="2:7" x14ac:dyDescent="0.3">
      <c r="B86" s="48" t="str">
        <f t="shared" si="8"/>
        <v/>
      </c>
      <c r="C86" s="49" t="str">
        <f t="shared" si="9"/>
        <v/>
      </c>
      <c r="D86" s="50" t="str">
        <f t="shared" si="10"/>
        <v/>
      </c>
      <c r="E86" s="50" t="str">
        <f t="shared" si="6"/>
        <v/>
      </c>
      <c r="F86" s="45" t="str">
        <f t="shared" si="7"/>
        <v/>
      </c>
      <c r="G86" s="50" t="str">
        <f t="shared" si="11"/>
        <v/>
      </c>
    </row>
    <row r="87" spans="2:7" x14ac:dyDescent="0.3">
      <c r="B87" s="48" t="str">
        <f t="shared" si="8"/>
        <v/>
      </c>
      <c r="C87" s="49" t="str">
        <f t="shared" si="9"/>
        <v/>
      </c>
      <c r="D87" s="50" t="str">
        <f t="shared" si="10"/>
        <v/>
      </c>
      <c r="E87" s="50" t="str">
        <f t="shared" si="6"/>
        <v/>
      </c>
      <c r="F87" s="45" t="str">
        <f t="shared" si="7"/>
        <v/>
      </c>
      <c r="G87" s="50" t="str">
        <f t="shared" si="11"/>
        <v/>
      </c>
    </row>
    <row r="88" spans="2:7" x14ac:dyDescent="0.3">
      <c r="B88" s="48" t="str">
        <f t="shared" si="8"/>
        <v/>
      </c>
      <c r="C88" s="49" t="str">
        <f t="shared" si="9"/>
        <v/>
      </c>
      <c r="D88" s="50" t="str">
        <f t="shared" si="10"/>
        <v/>
      </c>
      <c r="E88" s="50" t="str">
        <f t="shared" si="6"/>
        <v/>
      </c>
      <c r="F88" s="45" t="str">
        <f t="shared" si="7"/>
        <v/>
      </c>
      <c r="G88" s="50" t="str">
        <f t="shared" si="11"/>
        <v/>
      </c>
    </row>
    <row r="89" spans="2:7" x14ac:dyDescent="0.3">
      <c r="B89" s="48" t="str">
        <f t="shared" si="8"/>
        <v/>
      </c>
      <c r="C89" s="49" t="str">
        <f t="shared" si="9"/>
        <v/>
      </c>
      <c r="D89" s="50" t="str">
        <f t="shared" si="10"/>
        <v/>
      </c>
      <c r="E89" s="50" t="str">
        <f t="shared" si="6"/>
        <v/>
      </c>
      <c r="F89" s="45" t="str">
        <f t="shared" si="7"/>
        <v/>
      </c>
      <c r="G89" s="50" t="str">
        <f t="shared" si="11"/>
        <v/>
      </c>
    </row>
    <row r="90" spans="2:7" x14ac:dyDescent="0.3">
      <c r="B90" s="48" t="str">
        <f t="shared" si="8"/>
        <v/>
      </c>
      <c r="C90" s="49" t="str">
        <f t="shared" si="9"/>
        <v/>
      </c>
      <c r="D90" s="50" t="str">
        <f t="shared" si="10"/>
        <v/>
      </c>
      <c r="E90" s="50" t="str">
        <f t="shared" si="6"/>
        <v/>
      </c>
      <c r="F90" s="45" t="str">
        <f t="shared" si="7"/>
        <v/>
      </c>
      <c r="G90" s="50" t="str">
        <f t="shared" si="11"/>
        <v/>
      </c>
    </row>
    <row r="91" spans="2:7" x14ac:dyDescent="0.3">
      <c r="B91" s="48" t="str">
        <f t="shared" si="8"/>
        <v/>
      </c>
      <c r="C91" s="49" t="str">
        <f t="shared" si="9"/>
        <v/>
      </c>
      <c r="D91" s="50" t="str">
        <f t="shared" si="10"/>
        <v/>
      </c>
      <c r="E91" s="50" t="str">
        <f t="shared" si="6"/>
        <v/>
      </c>
      <c r="F91" s="45" t="str">
        <f t="shared" si="7"/>
        <v/>
      </c>
      <c r="G91" s="50" t="str">
        <f t="shared" si="11"/>
        <v/>
      </c>
    </row>
    <row r="92" spans="2:7" x14ac:dyDescent="0.3">
      <c r="B92" s="48" t="str">
        <f t="shared" si="8"/>
        <v/>
      </c>
      <c r="C92" s="49" t="str">
        <f t="shared" si="9"/>
        <v/>
      </c>
      <c r="D92" s="50" t="str">
        <f t="shared" si="10"/>
        <v/>
      </c>
      <c r="E92" s="50" t="str">
        <f t="shared" si="6"/>
        <v/>
      </c>
      <c r="F92" s="45" t="str">
        <f t="shared" si="7"/>
        <v/>
      </c>
      <c r="G92" s="50" t="str">
        <f t="shared" si="11"/>
        <v/>
      </c>
    </row>
    <row r="93" spans="2:7" x14ac:dyDescent="0.3">
      <c r="B93" s="48" t="str">
        <f t="shared" si="8"/>
        <v/>
      </c>
      <c r="C93" s="49" t="str">
        <f t="shared" si="9"/>
        <v/>
      </c>
      <c r="D93" s="50" t="str">
        <f t="shared" si="10"/>
        <v/>
      </c>
      <c r="E93" s="50" t="str">
        <f t="shared" si="6"/>
        <v/>
      </c>
      <c r="F93" s="45" t="str">
        <f t="shared" si="7"/>
        <v/>
      </c>
      <c r="G93" s="50" t="str">
        <f t="shared" si="11"/>
        <v/>
      </c>
    </row>
    <row r="94" spans="2:7" x14ac:dyDescent="0.3">
      <c r="B94" s="48" t="str">
        <f t="shared" si="8"/>
        <v/>
      </c>
      <c r="C94" s="49" t="str">
        <f t="shared" si="9"/>
        <v/>
      </c>
      <c r="D94" s="50" t="str">
        <f t="shared" si="10"/>
        <v/>
      </c>
      <c r="E94" s="50" t="str">
        <f t="shared" si="6"/>
        <v/>
      </c>
      <c r="F94" s="45" t="str">
        <f t="shared" si="7"/>
        <v/>
      </c>
      <c r="G94" s="50" t="str">
        <f t="shared" si="11"/>
        <v/>
      </c>
    </row>
    <row r="95" spans="2:7" x14ac:dyDescent="0.3">
      <c r="B95" s="48" t="str">
        <f t="shared" si="8"/>
        <v/>
      </c>
      <c r="C95" s="49" t="str">
        <f t="shared" si="9"/>
        <v/>
      </c>
      <c r="D95" s="50" t="str">
        <f t="shared" si="10"/>
        <v/>
      </c>
      <c r="E95" s="50" t="str">
        <f t="shared" si="6"/>
        <v/>
      </c>
      <c r="F95" s="45" t="str">
        <f t="shared" si="7"/>
        <v/>
      </c>
      <c r="G95" s="50" t="str">
        <f t="shared" si="11"/>
        <v/>
      </c>
    </row>
    <row r="96" spans="2:7" x14ac:dyDescent="0.3">
      <c r="B96" s="48" t="str">
        <f t="shared" si="8"/>
        <v/>
      </c>
      <c r="C96" s="49" t="str">
        <f t="shared" si="9"/>
        <v/>
      </c>
      <c r="D96" s="50" t="str">
        <f t="shared" si="10"/>
        <v/>
      </c>
      <c r="E96" s="50" t="str">
        <f t="shared" si="6"/>
        <v/>
      </c>
      <c r="F96" s="45" t="str">
        <f t="shared" si="7"/>
        <v/>
      </c>
      <c r="G96" s="50" t="str">
        <f t="shared" si="11"/>
        <v/>
      </c>
    </row>
    <row r="97" spans="2:7" x14ac:dyDescent="0.3">
      <c r="B97" s="48" t="str">
        <f t="shared" si="8"/>
        <v/>
      </c>
      <c r="C97" s="49" t="str">
        <f t="shared" si="9"/>
        <v/>
      </c>
      <c r="D97" s="50" t="str">
        <f t="shared" si="10"/>
        <v/>
      </c>
      <c r="E97" s="50" t="str">
        <f t="shared" si="6"/>
        <v/>
      </c>
      <c r="F97" s="45" t="str">
        <f t="shared" si="7"/>
        <v/>
      </c>
      <c r="G97" s="50" t="str">
        <f t="shared" si="11"/>
        <v/>
      </c>
    </row>
    <row r="98" spans="2:7" x14ac:dyDescent="0.3">
      <c r="B98" s="48" t="str">
        <f t="shared" si="8"/>
        <v/>
      </c>
      <c r="C98" s="49" t="str">
        <f t="shared" si="9"/>
        <v/>
      </c>
      <c r="D98" s="50" t="str">
        <f t="shared" si="10"/>
        <v/>
      </c>
      <c r="E98" s="50" t="str">
        <f t="shared" si="6"/>
        <v/>
      </c>
      <c r="F98" s="45" t="str">
        <f t="shared" si="7"/>
        <v/>
      </c>
      <c r="G98" s="50" t="str">
        <f t="shared" si="11"/>
        <v/>
      </c>
    </row>
    <row r="99" spans="2:7" x14ac:dyDescent="0.3">
      <c r="B99" s="48" t="str">
        <f t="shared" si="8"/>
        <v/>
      </c>
      <c r="C99" s="49" t="str">
        <f t="shared" si="9"/>
        <v/>
      </c>
      <c r="D99" s="50" t="str">
        <f t="shared" si="10"/>
        <v/>
      </c>
      <c r="E99" s="50" t="str">
        <f t="shared" si="6"/>
        <v/>
      </c>
      <c r="F99" s="45" t="str">
        <f t="shared" si="7"/>
        <v/>
      </c>
      <c r="G99" s="50" t="str">
        <f t="shared" si="11"/>
        <v/>
      </c>
    </row>
    <row r="100" spans="2:7" x14ac:dyDescent="0.3">
      <c r="B100" s="48" t="str">
        <f t="shared" si="8"/>
        <v/>
      </c>
      <c r="C100" s="49" t="str">
        <f t="shared" si="9"/>
        <v/>
      </c>
      <c r="D100" s="50" t="str">
        <f t="shared" si="10"/>
        <v/>
      </c>
      <c r="E100" s="50" t="str">
        <f t="shared" si="6"/>
        <v/>
      </c>
      <c r="F100" s="45" t="str">
        <f t="shared" si="7"/>
        <v/>
      </c>
      <c r="G100" s="50" t="str">
        <f t="shared" si="11"/>
        <v/>
      </c>
    </row>
    <row r="101" spans="2:7" x14ac:dyDescent="0.3">
      <c r="B101" s="48" t="str">
        <f t="shared" si="8"/>
        <v/>
      </c>
      <c r="C101" s="49" t="str">
        <f t="shared" si="9"/>
        <v/>
      </c>
      <c r="D101" s="50" t="str">
        <f t="shared" si="10"/>
        <v/>
      </c>
      <c r="E101" s="50" t="str">
        <f t="shared" si="6"/>
        <v/>
      </c>
      <c r="F101" s="45" t="str">
        <f t="shared" si="7"/>
        <v/>
      </c>
      <c r="G101" s="50" t="str">
        <f t="shared" si="11"/>
        <v/>
      </c>
    </row>
    <row r="102" spans="2:7" x14ac:dyDescent="0.3">
      <c r="B102" s="48" t="str">
        <f t="shared" si="8"/>
        <v/>
      </c>
      <c r="C102" s="49" t="str">
        <f t="shared" si="9"/>
        <v/>
      </c>
      <c r="D102" s="50" t="str">
        <f t="shared" si="10"/>
        <v/>
      </c>
      <c r="E102" s="50" t="str">
        <f t="shared" si="6"/>
        <v/>
      </c>
      <c r="F102" s="45" t="str">
        <f t="shared" si="7"/>
        <v/>
      </c>
      <c r="G102" s="50" t="str">
        <f t="shared" si="11"/>
        <v/>
      </c>
    </row>
    <row r="103" spans="2:7" x14ac:dyDescent="0.3">
      <c r="B103" s="48" t="str">
        <f t="shared" si="8"/>
        <v/>
      </c>
      <c r="C103" s="49" t="str">
        <f t="shared" si="9"/>
        <v/>
      </c>
      <c r="D103" s="50" t="str">
        <f t="shared" si="10"/>
        <v/>
      </c>
      <c r="E103" s="50" t="str">
        <f t="shared" si="6"/>
        <v/>
      </c>
      <c r="F103" s="45" t="str">
        <f t="shared" si="7"/>
        <v/>
      </c>
      <c r="G103" s="50" t="str">
        <f t="shared" si="11"/>
        <v/>
      </c>
    </row>
    <row r="104" spans="2:7" x14ac:dyDescent="0.3">
      <c r="B104" s="48" t="str">
        <f t="shared" si="8"/>
        <v/>
      </c>
      <c r="C104" s="49" t="str">
        <f t="shared" si="9"/>
        <v/>
      </c>
      <c r="D104" s="50" t="str">
        <f t="shared" si="10"/>
        <v/>
      </c>
      <c r="E104" s="50" t="str">
        <f t="shared" si="6"/>
        <v/>
      </c>
      <c r="F104" s="45" t="str">
        <f t="shared" si="7"/>
        <v/>
      </c>
      <c r="G104" s="50" t="str">
        <f t="shared" si="11"/>
        <v/>
      </c>
    </row>
    <row r="105" spans="2:7" x14ac:dyDescent="0.3">
      <c r="B105" s="48" t="str">
        <f t="shared" si="8"/>
        <v/>
      </c>
      <c r="C105" s="49" t="str">
        <f t="shared" si="9"/>
        <v/>
      </c>
      <c r="D105" s="50" t="str">
        <f t="shared" si="10"/>
        <v/>
      </c>
      <c r="E105" s="50" t="str">
        <f t="shared" si="6"/>
        <v/>
      </c>
      <c r="F105" s="45" t="str">
        <f t="shared" si="7"/>
        <v/>
      </c>
      <c r="G105" s="50" t="str">
        <f t="shared" si="11"/>
        <v/>
      </c>
    </row>
    <row r="106" spans="2:7" x14ac:dyDescent="0.3">
      <c r="B106" s="48" t="str">
        <f t="shared" si="8"/>
        <v/>
      </c>
      <c r="C106" s="49" t="str">
        <f t="shared" si="9"/>
        <v/>
      </c>
      <c r="D106" s="50" t="str">
        <f t="shared" si="10"/>
        <v/>
      </c>
      <c r="E106" s="50" t="str">
        <f t="shared" si="6"/>
        <v/>
      </c>
      <c r="F106" s="45" t="str">
        <f t="shared" si="7"/>
        <v/>
      </c>
      <c r="G106" s="50" t="str">
        <f t="shared" si="11"/>
        <v/>
      </c>
    </row>
    <row r="107" spans="2:7" x14ac:dyDescent="0.3">
      <c r="B107" s="48" t="str">
        <f t="shared" si="8"/>
        <v/>
      </c>
      <c r="C107" s="49" t="str">
        <f t="shared" si="9"/>
        <v/>
      </c>
      <c r="D107" s="50" t="str">
        <f t="shared" si="10"/>
        <v/>
      </c>
      <c r="E107" s="50" t="str">
        <f t="shared" si="6"/>
        <v/>
      </c>
      <c r="F107" s="45" t="str">
        <f t="shared" si="7"/>
        <v/>
      </c>
      <c r="G107" s="50" t="str">
        <f t="shared" si="11"/>
        <v/>
      </c>
    </row>
    <row r="108" spans="2:7" x14ac:dyDescent="0.3">
      <c r="B108" s="48" t="str">
        <f t="shared" si="8"/>
        <v/>
      </c>
      <c r="C108" s="49" t="str">
        <f t="shared" si="9"/>
        <v/>
      </c>
      <c r="D108" s="50" t="str">
        <f t="shared" si="10"/>
        <v/>
      </c>
      <c r="E108" s="50" t="str">
        <f t="shared" si="6"/>
        <v/>
      </c>
      <c r="F108" s="45" t="str">
        <f t="shared" si="7"/>
        <v/>
      </c>
      <c r="G108" s="50" t="str">
        <f t="shared" si="11"/>
        <v/>
      </c>
    </row>
    <row r="109" spans="2:7" x14ac:dyDescent="0.3">
      <c r="B109" s="48" t="str">
        <f t="shared" si="8"/>
        <v/>
      </c>
      <c r="C109" s="49" t="str">
        <f t="shared" si="9"/>
        <v/>
      </c>
      <c r="D109" s="50" t="str">
        <f t="shared" si="10"/>
        <v/>
      </c>
      <c r="E109" s="50" t="str">
        <f t="shared" si="6"/>
        <v/>
      </c>
      <c r="F109" s="45" t="str">
        <f t="shared" si="7"/>
        <v/>
      </c>
      <c r="G109" s="50" t="str">
        <f t="shared" si="11"/>
        <v/>
      </c>
    </row>
    <row r="110" spans="2:7" x14ac:dyDescent="0.3">
      <c r="B110" s="48" t="str">
        <f t="shared" si="8"/>
        <v/>
      </c>
      <c r="C110" s="49" t="str">
        <f t="shared" si="9"/>
        <v/>
      </c>
      <c r="D110" s="50" t="str">
        <f t="shared" si="10"/>
        <v/>
      </c>
      <c r="E110" s="50" t="str">
        <f t="shared" si="6"/>
        <v/>
      </c>
      <c r="F110" s="45" t="str">
        <f t="shared" si="7"/>
        <v/>
      </c>
      <c r="G110" s="50" t="str">
        <f t="shared" si="11"/>
        <v/>
      </c>
    </row>
    <row r="111" spans="2:7" x14ac:dyDescent="0.3">
      <c r="B111" s="48" t="str">
        <f t="shared" si="8"/>
        <v/>
      </c>
      <c r="C111" s="49" t="str">
        <f t="shared" si="9"/>
        <v/>
      </c>
      <c r="D111" s="50" t="str">
        <f t="shared" si="10"/>
        <v/>
      </c>
      <c r="E111" s="50" t="str">
        <f t="shared" si="6"/>
        <v/>
      </c>
      <c r="F111" s="45" t="str">
        <f t="shared" si="7"/>
        <v/>
      </c>
      <c r="G111" s="50" t="str">
        <f t="shared" si="11"/>
        <v/>
      </c>
    </row>
    <row r="112" spans="2:7" x14ac:dyDescent="0.3">
      <c r="B112" s="48" t="str">
        <f t="shared" si="8"/>
        <v/>
      </c>
      <c r="C112" s="49" t="str">
        <f t="shared" si="9"/>
        <v/>
      </c>
      <c r="D112" s="50" t="str">
        <f t="shared" si="10"/>
        <v/>
      </c>
      <c r="E112" s="50" t="str">
        <f t="shared" si="6"/>
        <v/>
      </c>
      <c r="F112" s="45" t="str">
        <f t="shared" si="7"/>
        <v/>
      </c>
      <c r="G112" s="50" t="str">
        <f t="shared" si="11"/>
        <v/>
      </c>
    </row>
    <row r="113" spans="2:7" x14ac:dyDescent="0.3">
      <c r="B113" s="48" t="str">
        <f t="shared" si="8"/>
        <v/>
      </c>
      <c r="C113" s="49" t="str">
        <f t="shared" si="9"/>
        <v/>
      </c>
      <c r="D113" s="50" t="str">
        <f t="shared" si="10"/>
        <v/>
      </c>
      <c r="E113" s="50" t="str">
        <f t="shared" si="6"/>
        <v/>
      </c>
      <c r="F113" s="45" t="str">
        <f t="shared" si="7"/>
        <v/>
      </c>
      <c r="G113" s="50" t="str">
        <f t="shared" si="11"/>
        <v/>
      </c>
    </row>
    <row r="114" spans="2:7" x14ac:dyDescent="0.3">
      <c r="B114" s="48" t="str">
        <f t="shared" si="8"/>
        <v/>
      </c>
      <c r="C114" s="49" t="str">
        <f t="shared" si="9"/>
        <v/>
      </c>
      <c r="D114" s="50" t="str">
        <f t="shared" si="10"/>
        <v/>
      </c>
      <c r="E114" s="50" t="str">
        <f t="shared" si="6"/>
        <v/>
      </c>
      <c r="F114" s="45" t="str">
        <f t="shared" si="7"/>
        <v/>
      </c>
      <c r="G114" s="50" t="str">
        <f t="shared" si="11"/>
        <v/>
      </c>
    </row>
    <row r="115" spans="2:7" x14ac:dyDescent="0.3">
      <c r="B115" s="48" t="str">
        <f t="shared" si="8"/>
        <v/>
      </c>
      <c r="C115" s="49" t="str">
        <f t="shared" si="9"/>
        <v/>
      </c>
      <c r="D115" s="50" t="str">
        <f t="shared" si="10"/>
        <v/>
      </c>
      <c r="E115" s="50" t="str">
        <f t="shared" si="6"/>
        <v/>
      </c>
      <c r="F115" s="45" t="str">
        <f t="shared" si="7"/>
        <v/>
      </c>
      <c r="G115" s="50" t="str">
        <f t="shared" si="11"/>
        <v/>
      </c>
    </row>
    <row r="116" spans="2:7" x14ac:dyDescent="0.3">
      <c r="B116" s="48" t="str">
        <f t="shared" si="8"/>
        <v/>
      </c>
      <c r="C116" s="49" t="str">
        <f t="shared" si="9"/>
        <v/>
      </c>
      <c r="D116" s="50" t="str">
        <f t="shared" si="10"/>
        <v/>
      </c>
      <c r="E116" s="50" t="str">
        <f t="shared" si="6"/>
        <v/>
      </c>
      <c r="F116" s="45" t="str">
        <f t="shared" si="7"/>
        <v/>
      </c>
      <c r="G116" s="50" t="str">
        <f t="shared" si="11"/>
        <v/>
      </c>
    </row>
    <row r="117" spans="2:7" x14ac:dyDescent="0.3">
      <c r="B117" s="48" t="str">
        <f t="shared" si="8"/>
        <v/>
      </c>
      <c r="C117" s="49" t="str">
        <f t="shared" si="9"/>
        <v/>
      </c>
      <c r="D117" s="50" t="str">
        <f t="shared" si="10"/>
        <v/>
      </c>
      <c r="E117" s="50" t="str">
        <f t="shared" si="6"/>
        <v/>
      </c>
      <c r="F117" s="45" t="str">
        <f t="shared" si="7"/>
        <v/>
      </c>
      <c r="G117" s="50" t="str">
        <f t="shared" si="11"/>
        <v/>
      </c>
    </row>
    <row r="118" spans="2:7" x14ac:dyDescent="0.3">
      <c r="B118" s="48" t="str">
        <f t="shared" si="8"/>
        <v/>
      </c>
      <c r="C118" s="49" t="str">
        <f t="shared" si="9"/>
        <v/>
      </c>
      <c r="D118" s="50" t="str">
        <f t="shared" si="10"/>
        <v/>
      </c>
      <c r="E118" s="50" t="str">
        <f t="shared" si="6"/>
        <v/>
      </c>
      <c r="F118" s="45" t="str">
        <f t="shared" si="7"/>
        <v/>
      </c>
      <c r="G118" s="50" t="str">
        <f t="shared" si="11"/>
        <v/>
      </c>
    </row>
    <row r="119" spans="2:7" x14ac:dyDescent="0.3">
      <c r="B119" s="48" t="str">
        <f t="shared" si="8"/>
        <v/>
      </c>
      <c r="C119" s="49" t="str">
        <f t="shared" si="9"/>
        <v/>
      </c>
      <c r="D119" s="50" t="str">
        <f t="shared" si="10"/>
        <v/>
      </c>
      <c r="E119" s="50" t="str">
        <f t="shared" si="6"/>
        <v/>
      </c>
      <c r="F119" s="45" t="str">
        <f t="shared" si="7"/>
        <v/>
      </c>
      <c r="G119" s="50" t="str">
        <f t="shared" si="11"/>
        <v/>
      </c>
    </row>
    <row r="120" spans="2:7" x14ac:dyDescent="0.3">
      <c r="B120" s="48" t="str">
        <f t="shared" si="8"/>
        <v/>
      </c>
      <c r="C120" s="49" t="str">
        <f t="shared" si="9"/>
        <v/>
      </c>
      <c r="D120" s="50" t="str">
        <f t="shared" si="10"/>
        <v/>
      </c>
      <c r="E120" s="50" t="str">
        <f t="shared" si="6"/>
        <v/>
      </c>
      <c r="F120" s="45" t="str">
        <f t="shared" si="7"/>
        <v/>
      </c>
      <c r="G120" s="50" t="str">
        <f t="shared" si="11"/>
        <v/>
      </c>
    </row>
    <row r="121" spans="2:7" x14ac:dyDescent="0.3">
      <c r="B121" s="48" t="str">
        <f t="shared" si="8"/>
        <v/>
      </c>
      <c r="C121" s="49" t="str">
        <f t="shared" si="9"/>
        <v/>
      </c>
      <c r="D121" s="50" t="str">
        <f t="shared" si="10"/>
        <v/>
      </c>
      <c r="E121" s="50" t="str">
        <f t="shared" si="6"/>
        <v/>
      </c>
      <c r="F121" s="45" t="str">
        <f t="shared" si="7"/>
        <v/>
      </c>
      <c r="G121" s="50" t="str">
        <f t="shared" si="11"/>
        <v/>
      </c>
    </row>
    <row r="122" spans="2:7" x14ac:dyDescent="0.3">
      <c r="B122" s="48" t="str">
        <f t="shared" si="8"/>
        <v/>
      </c>
      <c r="C122" s="49" t="str">
        <f t="shared" si="9"/>
        <v/>
      </c>
      <c r="D122" s="50" t="str">
        <f t="shared" si="10"/>
        <v/>
      </c>
      <c r="E122" s="50" t="str">
        <f t="shared" si="6"/>
        <v/>
      </c>
      <c r="F122" s="45" t="str">
        <f t="shared" si="7"/>
        <v/>
      </c>
      <c r="G122" s="50" t="str">
        <f t="shared" si="11"/>
        <v/>
      </c>
    </row>
    <row r="123" spans="2:7" x14ac:dyDescent="0.3">
      <c r="B123" s="48" t="str">
        <f t="shared" si="8"/>
        <v/>
      </c>
      <c r="C123" s="49" t="str">
        <f t="shared" si="9"/>
        <v/>
      </c>
      <c r="D123" s="50" t="str">
        <f t="shared" si="10"/>
        <v/>
      </c>
      <c r="E123" s="50" t="str">
        <f t="shared" si="6"/>
        <v/>
      </c>
      <c r="F123" s="45" t="str">
        <f t="shared" si="7"/>
        <v/>
      </c>
      <c r="G123" s="50" t="str">
        <f t="shared" si="11"/>
        <v/>
      </c>
    </row>
    <row r="124" spans="2:7" x14ac:dyDescent="0.3">
      <c r="B124" s="48" t="str">
        <f t="shared" si="8"/>
        <v/>
      </c>
      <c r="C124" s="49" t="str">
        <f t="shared" si="9"/>
        <v/>
      </c>
      <c r="D124" s="50" t="str">
        <f t="shared" si="10"/>
        <v/>
      </c>
      <c r="E124" s="50" t="str">
        <f t="shared" si="6"/>
        <v/>
      </c>
      <c r="F124" s="45" t="str">
        <f t="shared" si="7"/>
        <v/>
      </c>
      <c r="G124" s="50" t="str">
        <f t="shared" si="11"/>
        <v/>
      </c>
    </row>
    <row r="125" spans="2:7" x14ac:dyDescent="0.3">
      <c r="B125" s="48" t="str">
        <f t="shared" si="8"/>
        <v/>
      </c>
      <c r="C125" s="49" t="str">
        <f t="shared" si="9"/>
        <v/>
      </c>
      <c r="D125" s="50" t="str">
        <f t="shared" si="10"/>
        <v/>
      </c>
      <c r="E125" s="50" t="str">
        <f t="shared" si="6"/>
        <v/>
      </c>
      <c r="F125" s="45" t="str">
        <f t="shared" si="7"/>
        <v/>
      </c>
      <c r="G125" s="50" t="str">
        <f t="shared" si="11"/>
        <v/>
      </c>
    </row>
    <row r="126" spans="2:7" x14ac:dyDescent="0.3">
      <c r="B126" s="48" t="str">
        <f t="shared" si="8"/>
        <v/>
      </c>
      <c r="C126" s="49" t="str">
        <f t="shared" si="9"/>
        <v/>
      </c>
      <c r="D126" s="50" t="str">
        <f t="shared" si="10"/>
        <v/>
      </c>
      <c r="E126" s="50" t="str">
        <f t="shared" si="6"/>
        <v/>
      </c>
      <c r="F126" s="45" t="str">
        <f t="shared" si="7"/>
        <v/>
      </c>
      <c r="G126" s="50" t="str">
        <f t="shared" si="11"/>
        <v/>
      </c>
    </row>
    <row r="127" spans="2:7" x14ac:dyDescent="0.3">
      <c r="B127" s="48" t="str">
        <f t="shared" si="8"/>
        <v/>
      </c>
      <c r="C127" s="49" t="str">
        <f t="shared" si="9"/>
        <v/>
      </c>
      <c r="D127" s="50" t="str">
        <f t="shared" si="10"/>
        <v/>
      </c>
      <c r="E127" s="50" t="str">
        <f t="shared" si="6"/>
        <v/>
      </c>
      <c r="F127" s="45" t="str">
        <f t="shared" si="7"/>
        <v/>
      </c>
      <c r="G127" s="50" t="str">
        <f t="shared" si="11"/>
        <v/>
      </c>
    </row>
    <row r="128" spans="2:7" x14ac:dyDescent="0.3">
      <c r="B128" s="48" t="str">
        <f t="shared" si="8"/>
        <v/>
      </c>
      <c r="C128" s="49" t="str">
        <f t="shared" si="9"/>
        <v/>
      </c>
      <c r="D128" s="50" t="str">
        <f t="shared" si="10"/>
        <v/>
      </c>
      <c r="E128" s="50" t="str">
        <f t="shared" si="6"/>
        <v/>
      </c>
      <c r="F128" s="45" t="str">
        <f t="shared" si="7"/>
        <v/>
      </c>
      <c r="G128" s="50" t="str">
        <f t="shared" si="11"/>
        <v/>
      </c>
    </row>
    <row r="129" spans="2:7" x14ac:dyDescent="0.3">
      <c r="B129" s="48" t="str">
        <f t="shared" si="8"/>
        <v/>
      </c>
      <c r="C129" s="49" t="str">
        <f t="shared" si="9"/>
        <v/>
      </c>
      <c r="D129" s="50" t="str">
        <f t="shared" si="10"/>
        <v/>
      </c>
      <c r="E129" s="50" t="str">
        <f t="shared" si="6"/>
        <v/>
      </c>
      <c r="F129" s="45" t="str">
        <f t="shared" si="7"/>
        <v/>
      </c>
      <c r="G129" s="50" t="str">
        <f t="shared" si="11"/>
        <v/>
      </c>
    </row>
    <row r="130" spans="2:7" x14ac:dyDescent="0.3">
      <c r="B130" s="48" t="str">
        <f t="shared" si="8"/>
        <v/>
      </c>
      <c r="C130" s="49" t="str">
        <f t="shared" si="9"/>
        <v/>
      </c>
      <c r="D130" s="50" t="str">
        <f t="shared" si="10"/>
        <v/>
      </c>
      <c r="E130" s="50" t="str">
        <f t="shared" si="6"/>
        <v/>
      </c>
      <c r="F130" s="45" t="str">
        <f t="shared" si="7"/>
        <v/>
      </c>
      <c r="G130" s="50" t="str">
        <f t="shared" si="11"/>
        <v/>
      </c>
    </row>
    <row r="131" spans="2:7" x14ac:dyDescent="0.3">
      <c r="B131" s="48" t="str">
        <f t="shared" si="8"/>
        <v/>
      </c>
      <c r="C131" s="49" t="str">
        <f t="shared" si="9"/>
        <v/>
      </c>
      <c r="D131" s="50" t="str">
        <f t="shared" si="10"/>
        <v/>
      </c>
      <c r="E131" s="50" t="str">
        <f t="shared" si="6"/>
        <v/>
      </c>
      <c r="F131" s="45" t="str">
        <f t="shared" si="7"/>
        <v/>
      </c>
      <c r="G131" s="50" t="str">
        <f t="shared" si="11"/>
        <v/>
      </c>
    </row>
    <row r="132" spans="2:7" x14ac:dyDescent="0.3">
      <c r="B132" s="48" t="str">
        <f t="shared" si="8"/>
        <v/>
      </c>
      <c r="C132" s="49" t="str">
        <f t="shared" si="9"/>
        <v/>
      </c>
      <c r="D132" s="50" t="str">
        <f t="shared" si="10"/>
        <v/>
      </c>
      <c r="E132" s="50" t="str">
        <f t="shared" si="6"/>
        <v/>
      </c>
      <c r="F132" s="45" t="str">
        <f t="shared" si="7"/>
        <v/>
      </c>
      <c r="G132" s="50" t="str">
        <f t="shared" si="11"/>
        <v/>
      </c>
    </row>
    <row r="133" spans="2:7" x14ac:dyDescent="0.3">
      <c r="B133" s="48" t="str">
        <f t="shared" si="8"/>
        <v/>
      </c>
      <c r="C133" s="49" t="str">
        <f t="shared" si="9"/>
        <v/>
      </c>
      <c r="D133" s="50" t="str">
        <f t="shared" si="10"/>
        <v/>
      </c>
      <c r="E133" s="50" t="str">
        <f t="shared" si="6"/>
        <v/>
      </c>
      <c r="F133" s="45" t="str">
        <f t="shared" si="7"/>
        <v/>
      </c>
      <c r="G133" s="50" t="str">
        <f t="shared" si="11"/>
        <v/>
      </c>
    </row>
    <row r="134" spans="2:7" x14ac:dyDescent="0.3">
      <c r="B134" s="48" t="str">
        <f t="shared" si="8"/>
        <v/>
      </c>
      <c r="C134" s="49" t="str">
        <f t="shared" si="9"/>
        <v/>
      </c>
      <c r="D134" s="50" t="str">
        <f t="shared" si="10"/>
        <v/>
      </c>
      <c r="E134" s="50" t="str">
        <f t="shared" si="6"/>
        <v/>
      </c>
      <c r="F134" s="45" t="str">
        <f t="shared" si="7"/>
        <v/>
      </c>
      <c r="G134" s="50" t="str">
        <f t="shared" si="11"/>
        <v/>
      </c>
    </row>
    <row r="135" spans="2:7" x14ac:dyDescent="0.3">
      <c r="B135" s="48" t="str">
        <f t="shared" si="8"/>
        <v/>
      </c>
      <c r="C135" s="49" t="str">
        <f t="shared" si="9"/>
        <v/>
      </c>
      <c r="D135" s="50" t="str">
        <f t="shared" si="10"/>
        <v/>
      </c>
      <c r="E135" s="50" t="str">
        <f t="shared" si="6"/>
        <v/>
      </c>
      <c r="F135" s="45" t="str">
        <f t="shared" si="7"/>
        <v/>
      </c>
      <c r="G135" s="50" t="str">
        <f t="shared" si="11"/>
        <v/>
      </c>
    </row>
    <row r="136" spans="2:7" x14ac:dyDescent="0.3">
      <c r="B136" s="48" t="str">
        <f t="shared" si="8"/>
        <v/>
      </c>
      <c r="C136" s="49" t="str">
        <f t="shared" si="9"/>
        <v/>
      </c>
      <c r="D136" s="50" t="str">
        <f t="shared" si="10"/>
        <v/>
      </c>
      <c r="E136" s="50" t="str">
        <f t="shared" si="6"/>
        <v/>
      </c>
      <c r="F136" s="45" t="str">
        <f t="shared" si="7"/>
        <v/>
      </c>
      <c r="G136" s="50" t="str">
        <f t="shared" si="11"/>
        <v/>
      </c>
    </row>
    <row r="137" spans="2:7" x14ac:dyDescent="0.3">
      <c r="B137" s="48" t="str">
        <f t="shared" si="8"/>
        <v/>
      </c>
      <c r="C137" s="49" t="str">
        <f t="shared" si="9"/>
        <v/>
      </c>
      <c r="D137" s="50" t="str">
        <f t="shared" si="10"/>
        <v/>
      </c>
      <c r="E137" s="50" t="str">
        <f t="shared" si="6"/>
        <v/>
      </c>
      <c r="F137" s="45" t="str">
        <f t="shared" si="7"/>
        <v/>
      </c>
      <c r="G137" s="50" t="str">
        <f t="shared" si="11"/>
        <v/>
      </c>
    </row>
    <row r="138" spans="2:7" x14ac:dyDescent="0.3">
      <c r="B138" s="48" t="str">
        <f t="shared" si="8"/>
        <v/>
      </c>
      <c r="C138" s="49" t="str">
        <f t="shared" si="9"/>
        <v/>
      </c>
      <c r="D138" s="50" t="str">
        <f t="shared" si="10"/>
        <v/>
      </c>
      <c r="E138" s="50" t="str">
        <f t="shared" si="6"/>
        <v/>
      </c>
      <c r="F138" s="45" t="str">
        <f t="shared" si="7"/>
        <v/>
      </c>
      <c r="G138" s="50" t="str">
        <f t="shared" si="11"/>
        <v/>
      </c>
    </row>
    <row r="139" spans="2:7" x14ac:dyDescent="0.3">
      <c r="B139" s="48" t="str">
        <f t="shared" si="8"/>
        <v/>
      </c>
      <c r="C139" s="49" t="str">
        <f t="shared" si="9"/>
        <v/>
      </c>
      <c r="D139" s="50" t="str">
        <f t="shared" si="10"/>
        <v/>
      </c>
      <c r="E139" s="50" t="str">
        <f t="shared" si="6"/>
        <v/>
      </c>
      <c r="F139" s="45" t="str">
        <f t="shared" si="7"/>
        <v/>
      </c>
      <c r="G139" s="50" t="str">
        <f t="shared" si="11"/>
        <v/>
      </c>
    </row>
  </sheetData>
  <sheetProtection autoFilter="0" pivotTables="0"/>
  <mergeCells count="3">
    <mergeCell ref="B1:G1"/>
    <mergeCell ref="B7:G10"/>
    <mergeCell ref="B12:D12"/>
  </mergeCells>
  <dataValidations disablePrompts="1" count="1">
    <dataValidation type="list" allowBlank="1" showInputMessage="1" showErrorMessage="1" sqref="C4" xr:uid="{118D3FD6-F9C7-4002-A727-992530623963}">
      <formula1>"12,24,36,48,60,72,84,96,108,120"</formula1>
    </dataValidation>
  </dataValidations>
  <pageMargins left="0.7" right="0.7" top="0.75" bottom="0.75" header="0.3" footer="0.3"/>
  <pageSetup orientation="portrait" r:id="rId1"/>
  <headerFooter>
    <oddHeader>&amp;R&amp;"Arial"&amp;10&amp;KBDBDBD DOCUMENTO INTERNO&amp;1#_x000D_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656D-7A4C-45C1-8F23-B4F4E850FD6B}">
  <dimension ref="B1:M139"/>
  <sheetViews>
    <sheetView showGridLines="0" showRowColHeaders="0" tabSelected="1" zoomScaleNormal="100" workbookViewId="0">
      <selection activeCell="E22" sqref="E22"/>
    </sheetView>
  </sheetViews>
  <sheetFormatPr baseColWidth="10" defaultColWidth="11.5546875" defaultRowHeight="14.4" x14ac:dyDescent="0.3"/>
  <cols>
    <col min="1" max="1" width="4.77734375" customWidth="1"/>
    <col min="2" max="2" width="16.88671875" style="1" customWidth="1"/>
    <col min="3" max="5" width="16.88671875" customWidth="1"/>
    <col min="6" max="6" width="16.88671875" style="3" customWidth="1"/>
    <col min="7" max="7" width="16.88671875" customWidth="1"/>
    <col min="8" max="8" width="4.5546875" customWidth="1"/>
    <col min="9" max="9" width="30.21875" bestFit="1" customWidth="1"/>
    <col min="10" max="10" width="10.77734375" bestFit="1" customWidth="1"/>
    <col min="11" max="11" width="2" customWidth="1"/>
    <col min="12" max="12" width="38.77734375" bestFit="1" customWidth="1"/>
    <col min="13" max="13" width="9.33203125" bestFit="1" customWidth="1"/>
  </cols>
  <sheetData>
    <row r="1" spans="2:9" ht="24" customHeight="1" x14ac:dyDescent="0.65">
      <c r="B1" s="65" t="s">
        <v>19</v>
      </c>
      <c r="C1" s="65"/>
      <c r="D1" s="65"/>
      <c r="E1" s="65"/>
      <c r="F1" s="65"/>
      <c r="G1" s="65"/>
    </row>
    <row r="3" spans="2:9" x14ac:dyDescent="0.3">
      <c r="B3" s="1" t="s">
        <v>1</v>
      </c>
      <c r="C3" s="13">
        <v>7000</v>
      </c>
      <c r="G3" s="4"/>
    </row>
    <row r="4" spans="2:9" x14ac:dyDescent="0.3">
      <c r="B4" s="1" t="s">
        <v>2</v>
      </c>
      <c r="C4" s="5">
        <v>3</v>
      </c>
    </row>
    <row r="5" spans="2:9" x14ac:dyDescent="0.3">
      <c r="B5" s="1" t="s">
        <v>3</v>
      </c>
      <c r="C5" s="72">
        <v>3.5000000000000003E-2</v>
      </c>
    </row>
    <row r="6" spans="2:9" x14ac:dyDescent="0.3">
      <c r="C6" s="14"/>
    </row>
    <row r="7" spans="2:9" x14ac:dyDescent="0.3">
      <c r="B7" s="66" t="s">
        <v>20</v>
      </c>
      <c r="C7" s="66"/>
      <c r="D7" s="66"/>
      <c r="E7" s="66"/>
      <c r="F7" s="66"/>
      <c r="G7" s="66"/>
    </row>
    <row r="8" spans="2:9" x14ac:dyDescent="0.3">
      <c r="B8" s="66"/>
      <c r="C8" s="66"/>
      <c r="D8" s="66"/>
      <c r="E8" s="66"/>
      <c r="F8" s="66"/>
      <c r="G8" s="66"/>
    </row>
    <row r="9" spans="2:9" x14ac:dyDescent="0.3">
      <c r="B9" s="66"/>
      <c r="C9" s="66"/>
      <c r="D9" s="66"/>
      <c r="E9" s="66"/>
      <c r="F9" s="66"/>
      <c r="G9" s="66"/>
    </row>
    <row r="10" spans="2:9" x14ac:dyDescent="0.3">
      <c r="B10" s="66"/>
      <c r="C10" s="66"/>
      <c r="D10" s="66"/>
      <c r="E10" s="66"/>
      <c r="F10" s="66"/>
      <c r="G10" s="66"/>
    </row>
    <row r="11" spans="2:9" x14ac:dyDescent="0.3">
      <c r="B11" s="7"/>
      <c r="C11" s="7"/>
      <c r="D11" s="7"/>
      <c r="E11" s="7"/>
      <c r="F11" s="7"/>
      <c r="G11" s="7"/>
    </row>
    <row r="12" spans="2:9" x14ac:dyDescent="0.3">
      <c r="B12" s="43"/>
      <c r="C12" s="44"/>
      <c r="D12" s="44"/>
      <c r="E12" s="21"/>
      <c r="F12" s="52"/>
      <c r="G12" s="23"/>
    </row>
    <row r="13" spans="2:9" x14ac:dyDescent="0.3">
      <c r="B13" s="43"/>
      <c r="C13" s="70"/>
      <c r="D13" s="70"/>
      <c r="E13" s="24" t="s">
        <v>14</v>
      </c>
      <c r="F13" s="28"/>
      <c r="G13" s="63">
        <f>+E20+D20</f>
        <v>2498.5392638974968</v>
      </c>
    </row>
    <row r="14" spans="2:9" hidden="1" x14ac:dyDescent="0.3">
      <c r="B14" s="43"/>
      <c r="C14" s="70"/>
      <c r="D14" s="70"/>
      <c r="E14" s="56"/>
      <c r="F14" s="45"/>
      <c r="G14" s="51"/>
      <c r="I14" s="3"/>
    </row>
    <row r="15" spans="2:9" hidden="1" x14ac:dyDescent="0.3">
      <c r="B15" s="43"/>
      <c r="C15" s="70"/>
      <c r="D15" s="70"/>
      <c r="E15" s="24"/>
      <c r="F15" s="28"/>
      <c r="G15" s="64"/>
    </row>
    <row r="16" spans="2:9" hidden="1" x14ac:dyDescent="0.3">
      <c r="B16" s="43"/>
      <c r="C16" s="70"/>
      <c r="D16" s="70"/>
      <c r="E16" s="58"/>
      <c r="F16" s="45"/>
      <c r="G16" s="59"/>
    </row>
    <row r="17" spans="2:13" x14ac:dyDescent="0.3">
      <c r="B17" s="43"/>
      <c r="C17" s="44"/>
      <c r="D17" s="44"/>
      <c r="E17" s="40"/>
      <c r="F17" s="41"/>
      <c r="G17" s="42"/>
      <c r="I17" s="8"/>
    </row>
    <row r="18" spans="2:13" x14ac:dyDescent="0.3">
      <c r="B18" s="43"/>
      <c r="C18" s="44"/>
      <c r="D18" s="44"/>
      <c r="E18" s="44"/>
      <c r="F18" s="45"/>
      <c r="G18" s="44"/>
      <c r="K18" s="9"/>
    </row>
    <row r="19" spans="2:13" x14ac:dyDescent="0.3">
      <c r="B19" s="46" t="s">
        <v>13</v>
      </c>
      <c r="C19" s="46" t="s">
        <v>14</v>
      </c>
      <c r="D19" s="46" t="s">
        <v>15</v>
      </c>
      <c r="E19" s="46" t="s">
        <v>16</v>
      </c>
      <c r="F19" s="47" t="s">
        <v>17</v>
      </c>
      <c r="G19" s="46" t="s">
        <v>18</v>
      </c>
    </row>
    <row r="20" spans="2:13" x14ac:dyDescent="0.3">
      <c r="B20" s="48">
        <v>1</v>
      </c>
      <c r="C20" s="50">
        <f>IF(B20&lt;=$C$4,(PMT($C$5,$C$4,-$C$3,,0)+F20),"")</f>
        <v>2498.5392638974968</v>
      </c>
      <c r="D20" s="50">
        <f>IF(B20&gt;$C$4,"",+($C$3*C$5))</f>
        <v>245.00000000000003</v>
      </c>
      <c r="E20" s="50">
        <f>IF(B20&gt;$C$4,"",+C20-D20)</f>
        <v>2253.5392638974968</v>
      </c>
      <c r="F20" s="45">
        <f t="shared" ref="F20:F83" si="0">IF(B20="","",IF(B20&gt;($C$4-12),0,IF($C$4&lt;=12,0,($C$14/12))))</f>
        <v>0</v>
      </c>
      <c r="G20" s="50">
        <f>+C3-E20</f>
        <v>4746.4607361025028</v>
      </c>
    </row>
    <row r="21" spans="2:13" x14ac:dyDescent="0.3">
      <c r="B21" s="48">
        <f>IFERROR(IF(B20+1&gt;$C$4,"",B20+1),"")</f>
        <v>2</v>
      </c>
      <c r="C21" s="50">
        <f>IF(B21&lt;=$C$4,(PMT($C$5,$C$4,-$C$3,,0)+F21),"")</f>
        <v>2498.5392638974968</v>
      </c>
      <c r="D21" s="50">
        <f>IF(B21&gt;$C$4,"",+(G20*$C$5))</f>
        <v>166.12612576358762</v>
      </c>
      <c r="E21" s="50">
        <f t="shared" ref="E21:E84" si="1">IF(B21&gt;$C$4,"",+C21-D21)</f>
        <v>2332.4131381339093</v>
      </c>
      <c r="F21" s="45">
        <f t="shared" si="0"/>
        <v>0</v>
      </c>
      <c r="G21" s="50">
        <f t="shared" ref="G21:G84" si="2">IFERROR(+G20-E21,"")</f>
        <v>2414.0475979685934</v>
      </c>
    </row>
    <row r="22" spans="2:13" x14ac:dyDescent="0.3">
      <c r="B22" s="48">
        <f t="shared" ref="B22:B85" si="3">IFERROR(IF(B21+1&gt;$C$4,"",B21+1),"")</f>
        <v>3</v>
      </c>
      <c r="C22" s="50">
        <f>IF(B22&lt;=$C$4,(PMT($C$5,$C$4,-$C$3,,0)+F22),"")</f>
        <v>2498.5392638974968</v>
      </c>
      <c r="D22" s="50">
        <f t="shared" ref="D22:D85" si="4">IF(B22&gt;$C$4,"",+(G21*$C$5))</f>
        <v>84.491665928900773</v>
      </c>
      <c r="E22" s="50">
        <f t="shared" si="1"/>
        <v>2414.0475979685962</v>
      </c>
      <c r="F22" s="45">
        <f t="shared" si="0"/>
        <v>0</v>
      </c>
      <c r="G22" s="50">
        <f t="shared" si="2"/>
        <v>-2.7284841053187847E-12</v>
      </c>
      <c r="M22" s="8"/>
    </row>
    <row r="23" spans="2:13" x14ac:dyDescent="0.3">
      <c r="B23" s="48" t="str">
        <f t="shared" si="3"/>
        <v/>
      </c>
      <c r="C23" s="50" t="str">
        <f t="shared" ref="C23:C86" si="5">IF(B23&lt;=$C$4,(PMT($C$5,$C$4,-$C$3,,0)+F23),"")</f>
        <v/>
      </c>
      <c r="D23" s="50" t="str">
        <f t="shared" si="4"/>
        <v/>
      </c>
      <c r="E23" s="50" t="str">
        <f t="shared" si="1"/>
        <v/>
      </c>
      <c r="F23" s="45" t="str">
        <f t="shared" si="0"/>
        <v/>
      </c>
      <c r="G23" s="50" t="str">
        <f t="shared" si="2"/>
        <v/>
      </c>
    </row>
    <row r="24" spans="2:13" x14ac:dyDescent="0.3">
      <c r="B24" s="48" t="str">
        <f t="shared" si="3"/>
        <v/>
      </c>
      <c r="C24" s="50" t="str">
        <f t="shared" si="5"/>
        <v/>
      </c>
      <c r="D24" s="50" t="str">
        <f t="shared" si="4"/>
        <v/>
      </c>
      <c r="E24" s="50" t="str">
        <f t="shared" si="1"/>
        <v/>
      </c>
      <c r="F24" s="45" t="str">
        <f t="shared" si="0"/>
        <v/>
      </c>
      <c r="G24" s="50" t="str">
        <f t="shared" si="2"/>
        <v/>
      </c>
    </row>
    <row r="25" spans="2:13" x14ac:dyDescent="0.3">
      <c r="B25" s="48" t="str">
        <f t="shared" si="3"/>
        <v/>
      </c>
      <c r="C25" s="50" t="str">
        <f t="shared" si="5"/>
        <v/>
      </c>
      <c r="D25" s="50" t="str">
        <f t="shared" si="4"/>
        <v/>
      </c>
      <c r="E25" s="50" t="str">
        <f t="shared" si="1"/>
        <v/>
      </c>
      <c r="F25" s="45" t="str">
        <f t="shared" si="0"/>
        <v/>
      </c>
      <c r="G25" s="50" t="str">
        <f t="shared" si="2"/>
        <v/>
      </c>
    </row>
    <row r="26" spans="2:13" x14ac:dyDescent="0.3">
      <c r="B26" s="48" t="str">
        <f t="shared" si="3"/>
        <v/>
      </c>
      <c r="C26" s="50" t="str">
        <f t="shared" si="5"/>
        <v/>
      </c>
      <c r="D26" s="50" t="str">
        <f t="shared" si="4"/>
        <v/>
      </c>
      <c r="E26" s="50" t="str">
        <f t="shared" si="1"/>
        <v/>
      </c>
      <c r="F26" s="45" t="str">
        <f t="shared" si="0"/>
        <v/>
      </c>
      <c r="G26" s="50" t="str">
        <f t="shared" si="2"/>
        <v/>
      </c>
    </row>
    <row r="27" spans="2:13" x14ac:dyDescent="0.3">
      <c r="B27" s="48" t="str">
        <f t="shared" si="3"/>
        <v/>
      </c>
      <c r="C27" s="50" t="str">
        <f t="shared" si="5"/>
        <v/>
      </c>
      <c r="D27" s="50" t="str">
        <f t="shared" si="4"/>
        <v/>
      </c>
      <c r="E27" s="50" t="str">
        <f t="shared" si="1"/>
        <v/>
      </c>
      <c r="F27" s="45" t="str">
        <f t="shared" si="0"/>
        <v/>
      </c>
      <c r="G27" s="50" t="str">
        <f t="shared" si="2"/>
        <v/>
      </c>
    </row>
    <row r="28" spans="2:13" x14ac:dyDescent="0.3">
      <c r="B28" s="48" t="str">
        <f t="shared" si="3"/>
        <v/>
      </c>
      <c r="C28" s="50" t="str">
        <f t="shared" si="5"/>
        <v/>
      </c>
      <c r="D28" s="50" t="str">
        <f t="shared" si="4"/>
        <v/>
      </c>
      <c r="E28" s="50" t="str">
        <f t="shared" si="1"/>
        <v/>
      </c>
      <c r="F28" s="45" t="str">
        <f t="shared" si="0"/>
        <v/>
      </c>
      <c r="G28" s="50" t="str">
        <f t="shared" si="2"/>
        <v/>
      </c>
    </row>
    <row r="29" spans="2:13" x14ac:dyDescent="0.3">
      <c r="B29" s="48" t="str">
        <f t="shared" si="3"/>
        <v/>
      </c>
      <c r="C29" s="50" t="str">
        <f t="shared" si="5"/>
        <v/>
      </c>
      <c r="D29" s="50" t="str">
        <f t="shared" si="4"/>
        <v/>
      </c>
      <c r="E29" s="50" t="str">
        <f t="shared" si="1"/>
        <v/>
      </c>
      <c r="F29" s="45" t="str">
        <f t="shared" si="0"/>
        <v/>
      </c>
      <c r="G29" s="50" t="str">
        <f t="shared" si="2"/>
        <v/>
      </c>
    </row>
    <row r="30" spans="2:13" x14ac:dyDescent="0.3">
      <c r="B30" s="48" t="str">
        <f t="shared" si="3"/>
        <v/>
      </c>
      <c r="C30" s="50" t="str">
        <f t="shared" si="5"/>
        <v/>
      </c>
      <c r="D30" s="50" t="str">
        <f t="shared" si="4"/>
        <v/>
      </c>
      <c r="E30" s="50" t="str">
        <f t="shared" si="1"/>
        <v/>
      </c>
      <c r="F30" s="45" t="str">
        <f t="shared" si="0"/>
        <v/>
      </c>
      <c r="G30" s="50" t="str">
        <f t="shared" si="2"/>
        <v/>
      </c>
    </row>
    <row r="31" spans="2:13" x14ac:dyDescent="0.3">
      <c r="B31" s="48" t="str">
        <f t="shared" si="3"/>
        <v/>
      </c>
      <c r="C31" s="50" t="str">
        <f t="shared" si="5"/>
        <v/>
      </c>
      <c r="D31" s="50" t="str">
        <f t="shared" si="4"/>
        <v/>
      </c>
      <c r="E31" s="50" t="str">
        <f t="shared" si="1"/>
        <v/>
      </c>
      <c r="F31" s="45" t="str">
        <f t="shared" si="0"/>
        <v/>
      </c>
      <c r="G31" s="50" t="str">
        <f t="shared" si="2"/>
        <v/>
      </c>
    </row>
    <row r="32" spans="2:13" x14ac:dyDescent="0.3">
      <c r="B32" s="48" t="str">
        <f t="shared" si="3"/>
        <v/>
      </c>
      <c r="C32" s="50" t="str">
        <f t="shared" si="5"/>
        <v/>
      </c>
      <c r="D32" s="50" t="str">
        <f t="shared" si="4"/>
        <v/>
      </c>
      <c r="E32" s="50" t="str">
        <f t="shared" si="1"/>
        <v/>
      </c>
      <c r="F32" s="45" t="str">
        <f t="shared" si="0"/>
        <v/>
      </c>
      <c r="G32" s="50" t="str">
        <f t="shared" si="2"/>
        <v/>
      </c>
    </row>
    <row r="33" spans="2:7" x14ac:dyDescent="0.3">
      <c r="B33" s="48" t="str">
        <f t="shared" si="3"/>
        <v/>
      </c>
      <c r="C33" s="50" t="str">
        <f t="shared" si="5"/>
        <v/>
      </c>
      <c r="D33" s="50" t="str">
        <f t="shared" si="4"/>
        <v/>
      </c>
      <c r="E33" s="50" t="str">
        <f t="shared" si="1"/>
        <v/>
      </c>
      <c r="F33" s="45" t="str">
        <f t="shared" si="0"/>
        <v/>
      </c>
      <c r="G33" s="50" t="str">
        <f t="shared" si="2"/>
        <v/>
      </c>
    </row>
    <row r="34" spans="2:7" x14ac:dyDescent="0.3">
      <c r="B34" s="48" t="str">
        <f t="shared" si="3"/>
        <v/>
      </c>
      <c r="C34" s="50" t="str">
        <f t="shared" si="5"/>
        <v/>
      </c>
      <c r="D34" s="50" t="str">
        <f t="shared" si="4"/>
        <v/>
      </c>
      <c r="E34" s="50" t="str">
        <f t="shared" si="1"/>
        <v/>
      </c>
      <c r="F34" s="45" t="str">
        <f t="shared" si="0"/>
        <v/>
      </c>
      <c r="G34" s="50" t="str">
        <f t="shared" si="2"/>
        <v/>
      </c>
    </row>
    <row r="35" spans="2:7" x14ac:dyDescent="0.3">
      <c r="B35" s="48" t="str">
        <f t="shared" si="3"/>
        <v/>
      </c>
      <c r="C35" s="50" t="str">
        <f t="shared" si="5"/>
        <v/>
      </c>
      <c r="D35" s="50" t="str">
        <f t="shared" si="4"/>
        <v/>
      </c>
      <c r="E35" s="50" t="str">
        <f t="shared" si="1"/>
        <v/>
      </c>
      <c r="F35" s="45" t="str">
        <f t="shared" si="0"/>
        <v/>
      </c>
      <c r="G35" s="50" t="str">
        <f t="shared" si="2"/>
        <v/>
      </c>
    </row>
    <row r="36" spans="2:7" x14ac:dyDescent="0.3">
      <c r="B36" s="48" t="str">
        <f t="shared" si="3"/>
        <v/>
      </c>
      <c r="C36" s="50" t="str">
        <f t="shared" si="5"/>
        <v/>
      </c>
      <c r="D36" s="50" t="str">
        <f t="shared" si="4"/>
        <v/>
      </c>
      <c r="E36" s="50" t="str">
        <f t="shared" si="1"/>
        <v/>
      </c>
      <c r="F36" s="45" t="str">
        <f t="shared" si="0"/>
        <v/>
      </c>
      <c r="G36" s="50" t="str">
        <f t="shared" si="2"/>
        <v/>
      </c>
    </row>
    <row r="37" spans="2:7" x14ac:dyDescent="0.3">
      <c r="B37" s="48" t="str">
        <f t="shared" si="3"/>
        <v/>
      </c>
      <c r="C37" s="50" t="str">
        <f t="shared" si="5"/>
        <v/>
      </c>
      <c r="D37" s="50" t="str">
        <f t="shared" si="4"/>
        <v/>
      </c>
      <c r="E37" s="50" t="str">
        <f t="shared" si="1"/>
        <v/>
      </c>
      <c r="F37" s="45" t="str">
        <f t="shared" si="0"/>
        <v/>
      </c>
      <c r="G37" s="50" t="str">
        <f t="shared" si="2"/>
        <v/>
      </c>
    </row>
    <row r="38" spans="2:7" x14ac:dyDescent="0.3">
      <c r="B38" s="48" t="str">
        <f t="shared" si="3"/>
        <v/>
      </c>
      <c r="C38" s="50" t="str">
        <f t="shared" si="5"/>
        <v/>
      </c>
      <c r="D38" s="50" t="str">
        <f t="shared" si="4"/>
        <v/>
      </c>
      <c r="E38" s="50" t="str">
        <f t="shared" si="1"/>
        <v/>
      </c>
      <c r="F38" s="45" t="str">
        <f t="shared" si="0"/>
        <v/>
      </c>
      <c r="G38" s="50" t="str">
        <f t="shared" si="2"/>
        <v/>
      </c>
    </row>
    <row r="39" spans="2:7" x14ac:dyDescent="0.3">
      <c r="B39" s="48" t="str">
        <f t="shared" si="3"/>
        <v/>
      </c>
      <c r="C39" s="50" t="str">
        <f t="shared" si="5"/>
        <v/>
      </c>
      <c r="D39" s="50" t="str">
        <f t="shared" si="4"/>
        <v/>
      </c>
      <c r="E39" s="50" t="str">
        <f t="shared" si="1"/>
        <v/>
      </c>
      <c r="F39" s="45" t="str">
        <f t="shared" si="0"/>
        <v/>
      </c>
      <c r="G39" s="50" t="str">
        <f t="shared" si="2"/>
        <v/>
      </c>
    </row>
    <row r="40" spans="2:7" x14ac:dyDescent="0.3">
      <c r="B40" s="48" t="str">
        <f t="shared" si="3"/>
        <v/>
      </c>
      <c r="C40" s="50" t="str">
        <f t="shared" si="5"/>
        <v/>
      </c>
      <c r="D40" s="50" t="str">
        <f t="shared" si="4"/>
        <v/>
      </c>
      <c r="E40" s="50" t="str">
        <f t="shared" si="1"/>
        <v/>
      </c>
      <c r="F40" s="45" t="str">
        <f t="shared" si="0"/>
        <v/>
      </c>
      <c r="G40" s="50" t="str">
        <f t="shared" si="2"/>
        <v/>
      </c>
    </row>
    <row r="41" spans="2:7" x14ac:dyDescent="0.3">
      <c r="B41" s="48" t="str">
        <f t="shared" si="3"/>
        <v/>
      </c>
      <c r="C41" s="50" t="str">
        <f t="shared" si="5"/>
        <v/>
      </c>
      <c r="D41" s="50" t="str">
        <f t="shared" si="4"/>
        <v/>
      </c>
      <c r="E41" s="50" t="str">
        <f t="shared" si="1"/>
        <v/>
      </c>
      <c r="F41" s="45" t="str">
        <f t="shared" si="0"/>
        <v/>
      </c>
      <c r="G41" s="50" t="str">
        <f t="shared" si="2"/>
        <v/>
      </c>
    </row>
    <row r="42" spans="2:7" x14ac:dyDescent="0.3">
      <c r="B42" s="48" t="str">
        <f t="shared" si="3"/>
        <v/>
      </c>
      <c r="C42" s="50" t="str">
        <f t="shared" si="5"/>
        <v/>
      </c>
      <c r="D42" s="50" t="str">
        <f t="shared" si="4"/>
        <v/>
      </c>
      <c r="E42" s="50" t="str">
        <f t="shared" si="1"/>
        <v/>
      </c>
      <c r="F42" s="45" t="str">
        <f t="shared" si="0"/>
        <v/>
      </c>
      <c r="G42" s="50" t="str">
        <f t="shared" si="2"/>
        <v/>
      </c>
    </row>
    <row r="43" spans="2:7" x14ac:dyDescent="0.3">
      <c r="B43" s="48" t="str">
        <f t="shared" si="3"/>
        <v/>
      </c>
      <c r="C43" s="50" t="str">
        <f t="shared" si="5"/>
        <v/>
      </c>
      <c r="D43" s="50" t="str">
        <f t="shared" si="4"/>
        <v/>
      </c>
      <c r="E43" s="50" t="str">
        <f t="shared" si="1"/>
        <v/>
      </c>
      <c r="F43" s="45" t="str">
        <f t="shared" si="0"/>
        <v/>
      </c>
      <c r="G43" s="50" t="str">
        <f t="shared" si="2"/>
        <v/>
      </c>
    </row>
    <row r="44" spans="2:7" x14ac:dyDescent="0.3">
      <c r="B44" s="48" t="str">
        <f t="shared" si="3"/>
        <v/>
      </c>
      <c r="C44" s="50" t="str">
        <f t="shared" si="5"/>
        <v/>
      </c>
      <c r="D44" s="50" t="str">
        <f t="shared" si="4"/>
        <v/>
      </c>
      <c r="E44" s="50" t="str">
        <f t="shared" si="1"/>
        <v/>
      </c>
      <c r="F44" s="45" t="str">
        <f t="shared" si="0"/>
        <v/>
      </c>
      <c r="G44" s="50" t="str">
        <f t="shared" si="2"/>
        <v/>
      </c>
    </row>
    <row r="45" spans="2:7" x14ac:dyDescent="0.3">
      <c r="B45" s="48" t="str">
        <f t="shared" si="3"/>
        <v/>
      </c>
      <c r="C45" s="50" t="str">
        <f t="shared" si="5"/>
        <v/>
      </c>
      <c r="D45" s="50" t="str">
        <f t="shared" si="4"/>
        <v/>
      </c>
      <c r="E45" s="50" t="str">
        <f t="shared" si="1"/>
        <v/>
      </c>
      <c r="F45" s="45" t="str">
        <f t="shared" si="0"/>
        <v/>
      </c>
      <c r="G45" s="50" t="str">
        <f t="shared" si="2"/>
        <v/>
      </c>
    </row>
    <row r="46" spans="2:7" x14ac:dyDescent="0.3">
      <c r="B46" s="48" t="str">
        <f t="shared" si="3"/>
        <v/>
      </c>
      <c r="C46" s="50" t="str">
        <f t="shared" si="5"/>
        <v/>
      </c>
      <c r="D46" s="50" t="str">
        <f t="shared" si="4"/>
        <v/>
      </c>
      <c r="E46" s="50" t="str">
        <f t="shared" si="1"/>
        <v/>
      </c>
      <c r="F46" s="45" t="str">
        <f t="shared" si="0"/>
        <v/>
      </c>
      <c r="G46" s="50" t="str">
        <f t="shared" si="2"/>
        <v/>
      </c>
    </row>
    <row r="47" spans="2:7" x14ac:dyDescent="0.3">
      <c r="B47" s="48" t="str">
        <f t="shared" si="3"/>
        <v/>
      </c>
      <c r="C47" s="50" t="str">
        <f t="shared" si="5"/>
        <v/>
      </c>
      <c r="D47" s="50" t="str">
        <f t="shared" si="4"/>
        <v/>
      </c>
      <c r="E47" s="50" t="str">
        <f t="shared" si="1"/>
        <v/>
      </c>
      <c r="F47" s="45" t="str">
        <f t="shared" si="0"/>
        <v/>
      </c>
      <c r="G47" s="50" t="str">
        <f t="shared" si="2"/>
        <v/>
      </c>
    </row>
    <row r="48" spans="2:7" x14ac:dyDescent="0.3">
      <c r="B48" s="48" t="str">
        <f t="shared" si="3"/>
        <v/>
      </c>
      <c r="C48" s="50" t="str">
        <f t="shared" si="5"/>
        <v/>
      </c>
      <c r="D48" s="50" t="str">
        <f t="shared" si="4"/>
        <v/>
      </c>
      <c r="E48" s="50" t="str">
        <f t="shared" si="1"/>
        <v/>
      </c>
      <c r="F48" s="45" t="str">
        <f t="shared" si="0"/>
        <v/>
      </c>
      <c r="G48" s="50" t="str">
        <f t="shared" si="2"/>
        <v/>
      </c>
    </row>
    <row r="49" spans="2:7" x14ac:dyDescent="0.3">
      <c r="B49" s="48" t="str">
        <f t="shared" si="3"/>
        <v/>
      </c>
      <c r="C49" s="50" t="str">
        <f t="shared" si="5"/>
        <v/>
      </c>
      <c r="D49" s="50" t="str">
        <f t="shared" si="4"/>
        <v/>
      </c>
      <c r="E49" s="50" t="str">
        <f t="shared" si="1"/>
        <v/>
      </c>
      <c r="F49" s="45" t="str">
        <f t="shared" si="0"/>
        <v/>
      </c>
      <c r="G49" s="50" t="str">
        <f t="shared" si="2"/>
        <v/>
      </c>
    </row>
    <row r="50" spans="2:7" x14ac:dyDescent="0.3">
      <c r="B50" s="48" t="str">
        <f t="shared" si="3"/>
        <v/>
      </c>
      <c r="C50" s="50" t="str">
        <f t="shared" si="5"/>
        <v/>
      </c>
      <c r="D50" s="50" t="str">
        <f t="shared" si="4"/>
        <v/>
      </c>
      <c r="E50" s="50" t="str">
        <f t="shared" si="1"/>
        <v/>
      </c>
      <c r="F50" s="45" t="str">
        <f t="shared" si="0"/>
        <v/>
      </c>
      <c r="G50" s="50" t="str">
        <f t="shared" si="2"/>
        <v/>
      </c>
    </row>
    <row r="51" spans="2:7" x14ac:dyDescent="0.3">
      <c r="B51" s="48" t="str">
        <f t="shared" si="3"/>
        <v/>
      </c>
      <c r="C51" s="50" t="str">
        <f t="shared" si="5"/>
        <v/>
      </c>
      <c r="D51" s="50" t="str">
        <f t="shared" si="4"/>
        <v/>
      </c>
      <c r="E51" s="50" t="str">
        <f t="shared" si="1"/>
        <v/>
      </c>
      <c r="F51" s="45" t="str">
        <f t="shared" si="0"/>
        <v/>
      </c>
      <c r="G51" s="50" t="str">
        <f t="shared" si="2"/>
        <v/>
      </c>
    </row>
    <row r="52" spans="2:7" x14ac:dyDescent="0.3">
      <c r="B52" s="48" t="str">
        <f t="shared" si="3"/>
        <v/>
      </c>
      <c r="C52" s="50" t="str">
        <f t="shared" si="5"/>
        <v/>
      </c>
      <c r="D52" s="50" t="str">
        <f t="shared" si="4"/>
        <v/>
      </c>
      <c r="E52" s="50" t="str">
        <f t="shared" si="1"/>
        <v/>
      </c>
      <c r="F52" s="45" t="str">
        <f t="shared" si="0"/>
        <v/>
      </c>
      <c r="G52" s="50" t="str">
        <f t="shared" si="2"/>
        <v/>
      </c>
    </row>
    <row r="53" spans="2:7" x14ac:dyDescent="0.3">
      <c r="B53" s="48" t="str">
        <f t="shared" si="3"/>
        <v/>
      </c>
      <c r="C53" s="50" t="str">
        <f t="shared" si="5"/>
        <v/>
      </c>
      <c r="D53" s="50" t="str">
        <f t="shared" si="4"/>
        <v/>
      </c>
      <c r="E53" s="50" t="str">
        <f t="shared" si="1"/>
        <v/>
      </c>
      <c r="F53" s="45" t="str">
        <f t="shared" si="0"/>
        <v/>
      </c>
      <c r="G53" s="50" t="str">
        <f t="shared" si="2"/>
        <v/>
      </c>
    </row>
    <row r="54" spans="2:7" x14ac:dyDescent="0.3">
      <c r="B54" s="48" t="str">
        <f t="shared" si="3"/>
        <v/>
      </c>
      <c r="C54" s="50" t="str">
        <f t="shared" si="5"/>
        <v/>
      </c>
      <c r="D54" s="50" t="str">
        <f t="shared" si="4"/>
        <v/>
      </c>
      <c r="E54" s="50" t="str">
        <f t="shared" si="1"/>
        <v/>
      </c>
      <c r="F54" s="45" t="str">
        <f t="shared" si="0"/>
        <v/>
      </c>
      <c r="G54" s="50" t="str">
        <f t="shared" si="2"/>
        <v/>
      </c>
    </row>
    <row r="55" spans="2:7" x14ac:dyDescent="0.3">
      <c r="B55" s="48" t="str">
        <f t="shared" si="3"/>
        <v/>
      </c>
      <c r="C55" s="50" t="str">
        <f t="shared" si="5"/>
        <v/>
      </c>
      <c r="D55" s="50" t="str">
        <f t="shared" si="4"/>
        <v/>
      </c>
      <c r="E55" s="50" t="str">
        <f t="shared" si="1"/>
        <v/>
      </c>
      <c r="F55" s="45" t="str">
        <f t="shared" si="0"/>
        <v/>
      </c>
      <c r="G55" s="50" t="str">
        <f t="shared" si="2"/>
        <v/>
      </c>
    </row>
    <row r="56" spans="2:7" x14ac:dyDescent="0.3">
      <c r="B56" s="48" t="str">
        <f t="shared" si="3"/>
        <v/>
      </c>
      <c r="C56" s="50" t="str">
        <f t="shared" si="5"/>
        <v/>
      </c>
      <c r="D56" s="50" t="str">
        <f t="shared" si="4"/>
        <v/>
      </c>
      <c r="E56" s="50" t="str">
        <f t="shared" si="1"/>
        <v/>
      </c>
      <c r="F56" s="45" t="str">
        <f t="shared" si="0"/>
        <v/>
      </c>
      <c r="G56" s="50" t="str">
        <f t="shared" si="2"/>
        <v/>
      </c>
    </row>
    <row r="57" spans="2:7" x14ac:dyDescent="0.3">
      <c r="B57" s="48" t="str">
        <f t="shared" si="3"/>
        <v/>
      </c>
      <c r="C57" s="50" t="str">
        <f t="shared" si="5"/>
        <v/>
      </c>
      <c r="D57" s="50" t="str">
        <f t="shared" si="4"/>
        <v/>
      </c>
      <c r="E57" s="50" t="str">
        <f t="shared" si="1"/>
        <v/>
      </c>
      <c r="F57" s="45" t="str">
        <f t="shared" si="0"/>
        <v/>
      </c>
      <c r="G57" s="50" t="str">
        <f t="shared" si="2"/>
        <v/>
      </c>
    </row>
    <row r="58" spans="2:7" x14ac:dyDescent="0.3">
      <c r="B58" s="48" t="str">
        <f t="shared" si="3"/>
        <v/>
      </c>
      <c r="C58" s="50" t="str">
        <f t="shared" si="5"/>
        <v/>
      </c>
      <c r="D58" s="50" t="str">
        <f t="shared" si="4"/>
        <v/>
      </c>
      <c r="E58" s="50" t="str">
        <f t="shared" si="1"/>
        <v/>
      </c>
      <c r="F58" s="45" t="str">
        <f t="shared" si="0"/>
        <v/>
      </c>
      <c r="G58" s="50" t="str">
        <f t="shared" si="2"/>
        <v/>
      </c>
    </row>
    <row r="59" spans="2:7" x14ac:dyDescent="0.3">
      <c r="B59" s="48" t="str">
        <f t="shared" si="3"/>
        <v/>
      </c>
      <c r="C59" s="50" t="str">
        <f t="shared" si="5"/>
        <v/>
      </c>
      <c r="D59" s="50" t="str">
        <f t="shared" si="4"/>
        <v/>
      </c>
      <c r="E59" s="50" t="str">
        <f t="shared" si="1"/>
        <v/>
      </c>
      <c r="F59" s="45" t="str">
        <f t="shared" si="0"/>
        <v/>
      </c>
      <c r="G59" s="50" t="str">
        <f t="shared" si="2"/>
        <v/>
      </c>
    </row>
    <row r="60" spans="2:7" x14ac:dyDescent="0.3">
      <c r="B60" s="48" t="str">
        <f t="shared" si="3"/>
        <v/>
      </c>
      <c r="C60" s="50" t="str">
        <f t="shared" si="5"/>
        <v/>
      </c>
      <c r="D60" s="50" t="str">
        <f t="shared" si="4"/>
        <v/>
      </c>
      <c r="E60" s="50" t="str">
        <f t="shared" si="1"/>
        <v/>
      </c>
      <c r="F60" s="45" t="str">
        <f t="shared" si="0"/>
        <v/>
      </c>
      <c r="G60" s="50" t="str">
        <f t="shared" si="2"/>
        <v/>
      </c>
    </row>
    <row r="61" spans="2:7" x14ac:dyDescent="0.3">
      <c r="B61" s="48" t="str">
        <f t="shared" si="3"/>
        <v/>
      </c>
      <c r="C61" s="50" t="str">
        <f t="shared" si="5"/>
        <v/>
      </c>
      <c r="D61" s="50" t="str">
        <f t="shared" si="4"/>
        <v/>
      </c>
      <c r="E61" s="50" t="str">
        <f t="shared" si="1"/>
        <v/>
      </c>
      <c r="F61" s="45" t="str">
        <f t="shared" si="0"/>
        <v/>
      </c>
      <c r="G61" s="50" t="str">
        <f t="shared" si="2"/>
        <v/>
      </c>
    </row>
    <row r="62" spans="2:7" x14ac:dyDescent="0.3">
      <c r="B62" s="48" t="str">
        <f t="shared" si="3"/>
        <v/>
      </c>
      <c r="C62" s="50" t="str">
        <f t="shared" si="5"/>
        <v/>
      </c>
      <c r="D62" s="50" t="str">
        <f t="shared" si="4"/>
        <v/>
      </c>
      <c r="E62" s="50" t="str">
        <f t="shared" si="1"/>
        <v/>
      </c>
      <c r="F62" s="45" t="str">
        <f t="shared" si="0"/>
        <v/>
      </c>
      <c r="G62" s="50" t="str">
        <f t="shared" si="2"/>
        <v/>
      </c>
    </row>
    <row r="63" spans="2:7" x14ac:dyDescent="0.3">
      <c r="B63" s="48" t="str">
        <f t="shared" si="3"/>
        <v/>
      </c>
      <c r="C63" s="50" t="str">
        <f t="shared" si="5"/>
        <v/>
      </c>
      <c r="D63" s="50" t="str">
        <f t="shared" si="4"/>
        <v/>
      </c>
      <c r="E63" s="50" t="str">
        <f t="shared" si="1"/>
        <v/>
      </c>
      <c r="F63" s="45" t="str">
        <f t="shared" si="0"/>
        <v/>
      </c>
      <c r="G63" s="50" t="str">
        <f t="shared" si="2"/>
        <v/>
      </c>
    </row>
    <row r="64" spans="2:7" x14ac:dyDescent="0.3">
      <c r="B64" s="48" t="str">
        <f t="shared" si="3"/>
        <v/>
      </c>
      <c r="C64" s="50" t="str">
        <f t="shared" si="5"/>
        <v/>
      </c>
      <c r="D64" s="50" t="str">
        <f t="shared" si="4"/>
        <v/>
      </c>
      <c r="E64" s="50" t="str">
        <f t="shared" si="1"/>
        <v/>
      </c>
      <c r="F64" s="45" t="str">
        <f t="shared" si="0"/>
        <v/>
      </c>
      <c r="G64" s="50" t="str">
        <f t="shared" si="2"/>
        <v/>
      </c>
    </row>
    <row r="65" spans="2:7" x14ac:dyDescent="0.3">
      <c r="B65" s="48" t="str">
        <f t="shared" si="3"/>
        <v/>
      </c>
      <c r="C65" s="50" t="str">
        <f t="shared" si="5"/>
        <v/>
      </c>
      <c r="D65" s="50" t="str">
        <f t="shared" si="4"/>
        <v/>
      </c>
      <c r="E65" s="50" t="str">
        <f t="shared" si="1"/>
        <v/>
      </c>
      <c r="F65" s="45" t="str">
        <f t="shared" si="0"/>
        <v/>
      </c>
      <c r="G65" s="50" t="str">
        <f t="shared" si="2"/>
        <v/>
      </c>
    </row>
    <row r="66" spans="2:7" x14ac:dyDescent="0.3">
      <c r="B66" s="48" t="str">
        <f t="shared" si="3"/>
        <v/>
      </c>
      <c r="C66" s="50" t="str">
        <f t="shared" si="5"/>
        <v/>
      </c>
      <c r="D66" s="50" t="str">
        <f t="shared" si="4"/>
        <v/>
      </c>
      <c r="E66" s="50" t="str">
        <f t="shared" si="1"/>
        <v/>
      </c>
      <c r="F66" s="45" t="str">
        <f t="shared" si="0"/>
        <v/>
      </c>
      <c r="G66" s="50" t="str">
        <f t="shared" si="2"/>
        <v/>
      </c>
    </row>
    <row r="67" spans="2:7" x14ac:dyDescent="0.3">
      <c r="B67" s="48" t="str">
        <f t="shared" si="3"/>
        <v/>
      </c>
      <c r="C67" s="50" t="str">
        <f t="shared" si="5"/>
        <v/>
      </c>
      <c r="D67" s="50" t="str">
        <f t="shared" si="4"/>
        <v/>
      </c>
      <c r="E67" s="50" t="str">
        <f t="shared" si="1"/>
        <v/>
      </c>
      <c r="F67" s="45" t="str">
        <f t="shared" si="0"/>
        <v/>
      </c>
      <c r="G67" s="50" t="str">
        <f t="shared" si="2"/>
        <v/>
      </c>
    </row>
    <row r="68" spans="2:7" x14ac:dyDescent="0.3">
      <c r="B68" s="48" t="str">
        <f t="shared" si="3"/>
        <v/>
      </c>
      <c r="C68" s="50" t="str">
        <f t="shared" si="5"/>
        <v/>
      </c>
      <c r="D68" s="50" t="str">
        <f t="shared" si="4"/>
        <v/>
      </c>
      <c r="E68" s="50" t="str">
        <f t="shared" si="1"/>
        <v/>
      </c>
      <c r="F68" s="45" t="str">
        <f t="shared" si="0"/>
        <v/>
      </c>
      <c r="G68" s="50" t="str">
        <f t="shared" si="2"/>
        <v/>
      </c>
    </row>
    <row r="69" spans="2:7" x14ac:dyDescent="0.3">
      <c r="B69" s="48" t="str">
        <f t="shared" si="3"/>
        <v/>
      </c>
      <c r="C69" s="50" t="str">
        <f t="shared" si="5"/>
        <v/>
      </c>
      <c r="D69" s="50" t="str">
        <f t="shared" si="4"/>
        <v/>
      </c>
      <c r="E69" s="50" t="str">
        <f t="shared" si="1"/>
        <v/>
      </c>
      <c r="F69" s="45" t="str">
        <f t="shared" si="0"/>
        <v/>
      </c>
      <c r="G69" s="50" t="str">
        <f t="shared" si="2"/>
        <v/>
      </c>
    </row>
    <row r="70" spans="2:7" x14ac:dyDescent="0.3">
      <c r="B70" s="48" t="str">
        <f t="shared" si="3"/>
        <v/>
      </c>
      <c r="C70" s="50" t="str">
        <f t="shared" si="5"/>
        <v/>
      </c>
      <c r="D70" s="50" t="str">
        <f t="shared" si="4"/>
        <v/>
      </c>
      <c r="E70" s="50" t="str">
        <f t="shared" si="1"/>
        <v/>
      </c>
      <c r="F70" s="45" t="str">
        <f t="shared" si="0"/>
        <v/>
      </c>
      <c r="G70" s="50" t="str">
        <f t="shared" si="2"/>
        <v/>
      </c>
    </row>
    <row r="71" spans="2:7" x14ac:dyDescent="0.3">
      <c r="B71" s="48" t="str">
        <f t="shared" si="3"/>
        <v/>
      </c>
      <c r="C71" s="50" t="str">
        <f t="shared" si="5"/>
        <v/>
      </c>
      <c r="D71" s="50" t="str">
        <f t="shared" si="4"/>
        <v/>
      </c>
      <c r="E71" s="50" t="str">
        <f t="shared" si="1"/>
        <v/>
      </c>
      <c r="F71" s="45" t="str">
        <f t="shared" si="0"/>
        <v/>
      </c>
      <c r="G71" s="50" t="str">
        <f t="shared" si="2"/>
        <v/>
      </c>
    </row>
    <row r="72" spans="2:7" x14ac:dyDescent="0.3">
      <c r="B72" s="48" t="str">
        <f t="shared" si="3"/>
        <v/>
      </c>
      <c r="C72" s="50" t="str">
        <f t="shared" si="5"/>
        <v/>
      </c>
      <c r="D72" s="50" t="str">
        <f t="shared" si="4"/>
        <v/>
      </c>
      <c r="E72" s="50" t="str">
        <f t="shared" si="1"/>
        <v/>
      </c>
      <c r="F72" s="45" t="str">
        <f t="shared" si="0"/>
        <v/>
      </c>
      <c r="G72" s="50" t="str">
        <f t="shared" si="2"/>
        <v/>
      </c>
    </row>
    <row r="73" spans="2:7" x14ac:dyDescent="0.3">
      <c r="B73" s="48" t="str">
        <f t="shared" si="3"/>
        <v/>
      </c>
      <c r="C73" s="50" t="str">
        <f t="shared" si="5"/>
        <v/>
      </c>
      <c r="D73" s="50" t="str">
        <f t="shared" si="4"/>
        <v/>
      </c>
      <c r="E73" s="50" t="str">
        <f t="shared" si="1"/>
        <v/>
      </c>
      <c r="F73" s="45" t="str">
        <f t="shared" si="0"/>
        <v/>
      </c>
      <c r="G73" s="50" t="str">
        <f t="shared" si="2"/>
        <v/>
      </c>
    </row>
    <row r="74" spans="2:7" x14ac:dyDescent="0.3">
      <c r="B74" s="48" t="str">
        <f t="shared" si="3"/>
        <v/>
      </c>
      <c r="C74" s="50" t="str">
        <f t="shared" si="5"/>
        <v/>
      </c>
      <c r="D74" s="50" t="str">
        <f t="shared" si="4"/>
        <v/>
      </c>
      <c r="E74" s="50" t="str">
        <f t="shared" si="1"/>
        <v/>
      </c>
      <c r="F74" s="45" t="str">
        <f t="shared" si="0"/>
        <v/>
      </c>
      <c r="G74" s="50" t="str">
        <f t="shared" si="2"/>
        <v/>
      </c>
    </row>
    <row r="75" spans="2:7" x14ac:dyDescent="0.3">
      <c r="B75" s="48" t="str">
        <f t="shared" si="3"/>
        <v/>
      </c>
      <c r="C75" s="50" t="str">
        <f t="shared" si="5"/>
        <v/>
      </c>
      <c r="D75" s="50" t="str">
        <f t="shared" si="4"/>
        <v/>
      </c>
      <c r="E75" s="50" t="str">
        <f t="shared" si="1"/>
        <v/>
      </c>
      <c r="F75" s="45" t="str">
        <f t="shared" si="0"/>
        <v/>
      </c>
      <c r="G75" s="50" t="str">
        <f t="shared" si="2"/>
        <v/>
      </c>
    </row>
    <row r="76" spans="2:7" x14ac:dyDescent="0.3">
      <c r="B76" s="48" t="str">
        <f t="shared" si="3"/>
        <v/>
      </c>
      <c r="C76" s="50" t="str">
        <f t="shared" si="5"/>
        <v/>
      </c>
      <c r="D76" s="50" t="str">
        <f t="shared" si="4"/>
        <v/>
      </c>
      <c r="E76" s="50" t="str">
        <f t="shared" si="1"/>
        <v/>
      </c>
      <c r="F76" s="45" t="str">
        <f t="shared" si="0"/>
        <v/>
      </c>
      <c r="G76" s="50" t="str">
        <f t="shared" si="2"/>
        <v/>
      </c>
    </row>
    <row r="77" spans="2:7" x14ac:dyDescent="0.3">
      <c r="B77" s="48" t="str">
        <f t="shared" si="3"/>
        <v/>
      </c>
      <c r="C77" s="50" t="str">
        <f t="shared" si="5"/>
        <v/>
      </c>
      <c r="D77" s="50" t="str">
        <f t="shared" si="4"/>
        <v/>
      </c>
      <c r="E77" s="50" t="str">
        <f t="shared" si="1"/>
        <v/>
      </c>
      <c r="F77" s="45" t="str">
        <f t="shared" si="0"/>
        <v/>
      </c>
      <c r="G77" s="50" t="str">
        <f t="shared" si="2"/>
        <v/>
      </c>
    </row>
    <row r="78" spans="2:7" x14ac:dyDescent="0.3">
      <c r="B78" s="48" t="str">
        <f t="shared" si="3"/>
        <v/>
      </c>
      <c r="C78" s="50" t="str">
        <f t="shared" si="5"/>
        <v/>
      </c>
      <c r="D78" s="50" t="str">
        <f t="shared" si="4"/>
        <v/>
      </c>
      <c r="E78" s="50" t="str">
        <f t="shared" si="1"/>
        <v/>
      </c>
      <c r="F78" s="45" t="str">
        <f t="shared" si="0"/>
        <v/>
      </c>
      <c r="G78" s="50" t="str">
        <f t="shared" si="2"/>
        <v/>
      </c>
    </row>
    <row r="79" spans="2:7" x14ac:dyDescent="0.3">
      <c r="B79" s="48" t="str">
        <f t="shared" si="3"/>
        <v/>
      </c>
      <c r="C79" s="50" t="str">
        <f t="shared" si="5"/>
        <v/>
      </c>
      <c r="D79" s="50" t="str">
        <f t="shared" si="4"/>
        <v/>
      </c>
      <c r="E79" s="50" t="str">
        <f t="shared" si="1"/>
        <v/>
      </c>
      <c r="F79" s="45" t="str">
        <f t="shared" si="0"/>
        <v/>
      </c>
      <c r="G79" s="50" t="str">
        <f t="shared" si="2"/>
        <v/>
      </c>
    </row>
    <row r="80" spans="2:7" x14ac:dyDescent="0.3">
      <c r="B80" s="48" t="str">
        <f t="shared" si="3"/>
        <v/>
      </c>
      <c r="C80" s="50" t="str">
        <f t="shared" si="5"/>
        <v/>
      </c>
      <c r="D80" s="50" t="str">
        <f t="shared" si="4"/>
        <v/>
      </c>
      <c r="E80" s="50" t="str">
        <f t="shared" si="1"/>
        <v/>
      </c>
      <c r="F80" s="45" t="str">
        <f t="shared" si="0"/>
        <v/>
      </c>
      <c r="G80" s="50" t="str">
        <f t="shared" si="2"/>
        <v/>
      </c>
    </row>
    <row r="81" spans="2:7" x14ac:dyDescent="0.3">
      <c r="B81" s="48" t="str">
        <f t="shared" si="3"/>
        <v/>
      </c>
      <c r="C81" s="50" t="str">
        <f t="shared" si="5"/>
        <v/>
      </c>
      <c r="D81" s="50" t="str">
        <f t="shared" si="4"/>
        <v/>
      </c>
      <c r="E81" s="50" t="str">
        <f t="shared" si="1"/>
        <v/>
      </c>
      <c r="F81" s="45" t="str">
        <f t="shared" si="0"/>
        <v/>
      </c>
      <c r="G81" s="50" t="str">
        <f t="shared" si="2"/>
        <v/>
      </c>
    </row>
    <row r="82" spans="2:7" x14ac:dyDescent="0.3">
      <c r="B82" s="48" t="str">
        <f t="shared" si="3"/>
        <v/>
      </c>
      <c r="C82" s="50" t="str">
        <f t="shared" si="5"/>
        <v/>
      </c>
      <c r="D82" s="50" t="str">
        <f t="shared" si="4"/>
        <v/>
      </c>
      <c r="E82" s="50" t="str">
        <f t="shared" si="1"/>
        <v/>
      </c>
      <c r="F82" s="45" t="str">
        <f t="shared" si="0"/>
        <v/>
      </c>
      <c r="G82" s="50" t="str">
        <f t="shared" si="2"/>
        <v/>
      </c>
    </row>
    <row r="83" spans="2:7" x14ac:dyDescent="0.3">
      <c r="B83" s="48" t="str">
        <f t="shared" si="3"/>
        <v/>
      </c>
      <c r="C83" s="50" t="str">
        <f t="shared" si="5"/>
        <v/>
      </c>
      <c r="D83" s="50" t="str">
        <f t="shared" si="4"/>
        <v/>
      </c>
      <c r="E83" s="50" t="str">
        <f t="shared" si="1"/>
        <v/>
      </c>
      <c r="F83" s="45" t="str">
        <f t="shared" si="0"/>
        <v/>
      </c>
      <c r="G83" s="50" t="str">
        <f t="shared" si="2"/>
        <v/>
      </c>
    </row>
    <row r="84" spans="2:7" x14ac:dyDescent="0.3">
      <c r="B84" s="48" t="str">
        <f t="shared" si="3"/>
        <v/>
      </c>
      <c r="C84" s="50" t="str">
        <f t="shared" si="5"/>
        <v/>
      </c>
      <c r="D84" s="50" t="str">
        <f t="shared" si="4"/>
        <v/>
      </c>
      <c r="E84" s="50" t="str">
        <f t="shared" si="1"/>
        <v/>
      </c>
      <c r="F84" s="45" t="str">
        <f t="shared" ref="F84:F139" si="6">IF(B84="","",IF(B84&gt;($C$4-12),0,IF($C$4&lt;=12,0,($C$14/12))))</f>
        <v/>
      </c>
      <c r="G84" s="50" t="str">
        <f t="shared" si="2"/>
        <v/>
      </c>
    </row>
    <row r="85" spans="2:7" x14ac:dyDescent="0.3">
      <c r="B85" s="48" t="str">
        <f t="shared" si="3"/>
        <v/>
      </c>
      <c r="C85" s="50" t="str">
        <f t="shared" si="5"/>
        <v/>
      </c>
      <c r="D85" s="50" t="str">
        <f t="shared" si="4"/>
        <v/>
      </c>
      <c r="E85" s="50" t="str">
        <f t="shared" ref="E85:E139" si="7">IF(B85&gt;$C$4,"",+C85-D85)</f>
        <v/>
      </c>
      <c r="F85" s="45" t="str">
        <f t="shared" si="6"/>
        <v/>
      </c>
      <c r="G85" s="50" t="str">
        <f t="shared" ref="G85:G139" si="8">IFERROR(+G84-E85,"")</f>
        <v/>
      </c>
    </row>
    <row r="86" spans="2:7" x14ac:dyDescent="0.3">
      <c r="B86" s="48" t="str">
        <f t="shared" ref="B86:B139" si="9">IFERROR(IF(B85+1&gt;$C$4,"",B85+1),"")</f>
        <v/>
      </c>
      <c r="C86" s="50" t="str">
        <f t="shared" si="5"/>
        <v/>
      </c>
      <c r="D86" s="50" t="str">
        <f t="shared" ref="D86:D139" si="10">IF(B86&gt;$C$4,"",+(G85*$C$5))</f>
        <v/>
      </c>
      <c r="E86" s="50" t="str">
        <f t="shared" si="7"/>
        <v/>
      </c>
      <c r="F86" s="45" t="str">
        <f t="shared" si="6"/>
        <v/>
      </c>
      <c r="G86" s="50" t="str">
        <f t="shared" si="8"/>
        <v/>
      </c>
    </row>
    <row r="87" spans="2:7" x14ac:dyDescent="0.3">
      <c r="B87" s="48" t="str">
        <f t="shared" si="9"/>
        <v/>
      </c>
      <c r="C87" s="50" t="str">
        <f t="shared" ref="C87:C139" si="11">IF(B87&lt;=$C$4,(PMT($C$5,$C$4,-$C$3,,0)+F87),"")</f>
        <v/>
      </c>
      <c r="D87" s="50" t="str">
        <f t="shared" si="10"/>
        <v/>
      </c>
      <c r="E87" s="50" t="str">
        <f t="shared" si="7"/>
        <v/>
      </c>
      <c r="F87" s="45" t="str">
        <f t="shared" si="6"/>
        <v/>
      </c>
      <c r="G87" s="50" t="str">
        <f t="shared" si="8"/>
        <v/>
      </c>
    </row>
    <row r="88" spans="2:7" x14ac:dyDescent="0.3">
      <c r="B88" s="48" t="str">
        <f t="shared" si="9"/>
        <v/>
      </c>
      <c r="C88" s="50" t="str">
        <f t="shared" si="11"/>
        <v/>
      </c>
      <c r="D88" s="50" t="str">
        <f t="shared" si="10"/>
        <v/>
      </c>
      <c r="E88" s="50" t="str">
        <f t="shared" si="7"/>
        <v/>
      </c>
      <c r="F88" s="45" t="str">
        <f t="shared" si="6"/>
        <v/>
      </c>
      <c r="G88" s="50" t="str">
        <f t="shared" si="8"/>
        <v/>
      </c>
    </row>
    <row r="89" spans="2:7" x14ac:dyDescent="0.3">
      <c r="B89" s="48" t="str">
        <f t="shared" si="9"/>
        <v/>
      </c>
      <c r="C89" s="50" t="str">
        <f t="shared" si="11"/>
        <v/>
      </c>
      <c r="D89" s="50" t="str">
        <f t="shared" si="10"/>
        <v/>
      </c>
      <c r="E89" s="50" t="str">
        <f t="shared" si="7"/>
        <v/>
      </c>
      <c r="F89" s="45" t="str">
        <f t="shared" si="6"/>
        <v/>
      </c>
      <c r="G89" s="50" t="str">
        <f t="shared" si="8"/>
        <v/>
      </c>
    </row>
    <row r="90" spans="2:7" x14ac:dyDescent="0.3">
      <c r="B90" s="48" t="str">
        <f t="shared" si="9"/>
        <v/>
      </c>
      <c r="C90" s="50" t="str">
        <f t="shared" si="11"/>
        <v/>
      </c>
      <c r="D90" s="50" t="str">
        <f t="shared" si="10"/>
        <v/>
      </c>
      <c r="E90" s="50" t="str">
        <f t="shared" si="7"/>
        <v/>
      </c>
      <c r="F90" s="45" t="str">
        <f t="shared" si="6"/>
        <v/>
      </c>
      <c r="G90" s="50" t="str">
        <f t="shared" si="8"/>
        <v/>
      </c>
    </row>
    <row r="91" spans="2:7" x14ac:dyDescent="0.3">
      <c r="B91" s="48" t="str">
        <f t="shared" si="9"/>
        <v/>
      </c>
      <c r="C91" s="50" t="str">
        <f t="shared" si="11"/>
        <v/>
      </c>
      <c r="D91" s="50" t="str">
        <f t="shared" si="10"/>
        <v/>
      </c>
      <c r="E91" s="50" t="str">
        <f t="shared" si="7"/>
        <v/>
      </c>
      <c r="F91" s="45" t="str">
        <f t="shared" si="6"/>
        <v/>
      </c>
      <c r="G91" s="50" t="str">
        <f t="shared" si="8"/>
        <v/>
      </c>
    </row>
    <row r="92" spans="2:7" x14ac:dyDescent="0.3">
      <c r="B92" s="48" t="str">
        <f t="shared" si="9"/>
        <v/>
      </c>
      <c r="C92" s="50" t="str">
        <f t="shared" si="11"/>
        <v/>
      </c>
      <c r="D92" s="50" t="str">
        <f t="shared" si="10"/>
        <v/>
      </c>
      <c r="E92" s="50" t="str">
        <f t="shared" si="7"/>
        <v/>
      </c>
      <c r="F92" s="45" t="str">
        <f t="shared" si="6"/>
        <v/>
      </c>
      <c r="G92" s="50" t="str">
        <f t="shared" si="8"/>
        <v/>
      </c>
    </row>
    <row r="93" spans="2:7" x14ac:dyDescent="0.3">
      <c r="B93" s="48" t="str">
        <f t="shared" si="9"/>
        <v/>
      </c>
      <c r="C93" s="50" t="str">
        <f t="shared" si="11"/>
        <v/>
      </c>
      <c r="D93" s="50" t="str">
        <f t="shared" si="10"/>
        <v/>
      </c>
      <c r="E93" s="50" t="str">
        <f t="shared" si="7"/>
        <v/>
      </c>
      <c r="F93" s="45" t="str">
        <f t="shared" si="6"/>
        <v/>
      </c>
      <c r="G93" s="50" t="str">
        <f t="shared" si="8"/>
        <v/>
      </c>
    </row>
    <row r="94" spans="2:7" x14ac:dyDescent="0.3">
      <c r="B94" s="48" t="str">
        <f t="shared" si="9"/>
        <v/>
      </c>
      <c r="C94" s="50" t="str">
        <f t="shared" si="11"/>
        <v/>
      </c>
      <c r="D94" s="50" t="str">
        <f t="shared" si="10"/>
        <v/>
      </c>
      <c r="E94" s="50" t="str">
        <f t="shared" si="7"/>
        <v/>
      </c>
      <c r="F94" s="45" t="str">
        <f t="shared" si="6"/>
        <v/>
      </c>
      <c r="G94" s="50" t="str">
        <f t="shared" si="8"/>
        <v/>
      </c>
    </row>
    <row r="95" spans="2:7" x14ac:dyDescent="0.3">
      <c r="B95" s="48" t="str">
        <f t="shared" si="9"/>
        <v/>
      </c>
      <c r="C95" s="50" t="str">
        <f t="shared" si="11"/>
        <v/>
      </c>
      <c r="D95" s="50" t="str">
        <f t="shared" si="10"/>
        <v/>
      </c>
      <c r="E95" s="50" t="str">
        <f t="shared" si="7"/>
        <v/>
      </c>
      <c r="F95" s="45" t="str">
        <f t="shared" si="6"/>
        <v/>
      </c>
      <c r="G95" s="50" t="str">
        <f t="shared" si="8"/>
        <v/>
      </c>
    </row>
    <row r="96" spans="2:7" x14ac:dyDescent="0.3">
      <c r="B96" s="48" t="str">
        <f t="shared" si="9"/>
        <v/>
      </c>
      <c r="C96" s="50" t="str">
        <f t="shared" si="11"/>
        <v/>
      </c>
      <c r="D96" s="50" t="str">
        <f t="shared" si="10"/>
        <v/>
      </c>
      <c r="E96" s="50" t="str">
        <f t="shared" si="7"/>
        <v/>
      </c>
      <c r="F96" s="45" t="str">
        <f t="shared" si="6"/>
        <v/>
      </c>
      <c r="G96" s="50" t="str">
        <f t="shared" si="8"/>
        <v/>
      </c>
    </row>
    <row r="97" spans="2:7" x14ac:dyDescent="0.3">
      <c r="B97" s="48" t="str">
        <f t="shared" si="9"/>
        <v/>
      </c>
      <c r="C97" s="50" t="str">
        <f t="shared" si="11"/>
        <v/>
      </c>
      <c r="D97" s="50" t="str">
        <f t="shared" si="10"/>
        <v/>
      </c>
      <c r="E97" s="50" t="str">
        <f t="shared" si="7"/>
        <v/>
      </c>
      <c r="F97" s="45" t="str">
        <f t="shared" si="6"/>
        <v/>
      </c>
      <c r="G97" s="50" t="str">
        <f t="shared" si="8"/>
        <v/>
      </c>
    </row>
    <row r="98" spans="2:7" x14ac:dyDescent="0.3">
      <c r="B98" s="48" t="str">
        <f t="shared" si="9"/>
        <v/>
      </c>
      <c r="C98" s="50" t="str">
        <f t="shared" si="11"/>
        <v/>
      </c>
      <c r="D98" s="50" t="str">
        <f t="shared" si="10"/>
        <v/>
      </c>
      <c r="E98" s="50" t="str">
        <f t="shared" si="7"/>
        <v/>
      </c>
      <c r="F98" s="45" t="str">
        <f t="shared" si="6"/>
        <v/>
      </c>
      <c r="G98" s="50" t="str">
        <f t="shared" si="8"/>
        <v/>
      </c>
    </row>
    <row r="99" spans="2:7" x14ac:dyDescent="0.3">
      <c r="B99" s="48" t="str">
        <f t="shared" si="9"/>
        <v/>
      </c>
      <c r="C99" s="50" t="str">
        <f t="shared" si="11"/>
        <v/>
      </c>
      <c r="D99" s="50" t="str">
        <f t="shared" si="10"/>
        <v/>
      </c>
      <c r="E99" s="50" t="str">
        <f t="shared" si="7"/>
        <v/>
      </c>
      <c r="F99" s="45" t="str">
        <f t="shared" si="6"/>
        <v/>
      </c>
      <c r="G99" s="50" t="str">
        <f t="shared" si="8"/>
        <v/>
      </c>
    </row>
    <row r="100" spans="2:7" x14ac:dyDescent="0.3">
      <c r="B100" s="48" t="str">
        <f t="shared" si="9"/>
        <v/>
      </c>
      <c r="C100" s="50" t="str">
        <f t="shared" si="11"/>
        <v/>
      </c>
      <c r="D100" s="50" t="str">
        <f t="shared" si="10"/>
        <v/>
      </c>
      <c r="E100" s="50" t="str">
        <f t="shared" si="7"/>
        <v/>
      </c>
      <c r="F100" s="45" t="str">
        <f t="shared" si="6"/>
        <v/>
      </c>
      <c r="G100" s="50" t="str">
        <f t="shared" si="8"/>
        <v/>
      </c>
    </row>
    <row r="101" spans="2:7" x14ac:dyDescent="0.3">
      <c r="B101" s="48" t="str">
        <f t="shared" si="9"/>
        <v/>
      </c>
      <c r="C101" s="50" t="str">
        <f t="shared" si="11"/>
        <v/>
      </c>
      <c r="D101" s="50" t="str">
        <f t="shared" si="10"/>
        <v/>
      </c>
      <c r="E101" s="50" t="str">
        <f t="shared" si="7"/>
        <v/>
      </c>
      <c r="F101" s="45" t="str">
        <f t="shared" si="6"/>
        <v/>
      </c>
      <c r="G101" s="50" t="str">
        <f t="shared" si="8"/>
        <v/>
      </c>
    </row>
    <row r="102" spans="2:7" x14ac:dyDescent="0.3">
      <c r="B102" s="48" t="str">
        <f t="shared" si="9"/>
        <v/>
      </c>
      <c r="C102" s="50" t="str">
        <f t="shared" si="11"/>
        <v/>
      </c>
      <c r="D102" s="50" t="str">
        <f t="shared" si="10"/>
        <v/>
      </c>
      <c r="E102" s="50" t="str">
        <f t="shared" si="7"/>
        <v/>
      </c>
      <c r="F102" s="45" t="str">
        <f t="shared" si="6"/>
        <v/>
      </c>
      <c r="G102" s="50" t="str">
        <f t="shared" si="8"/>
        <v/>
      </c>
    </row>
    <row r="103" spans="2:7" x14ac:dyDescent="0.3">
      <c r="B103" s="48" t="str">
        <f t="shared" si="9"/>
        <v/>
      </c>
      <c r="C103" s="50" t="str">
        <f t="shared" si="11"/>
        <v/>
      </c>
      <c r="D103" s="50" t="str">
        <f t="shared" si="10"/>
        <v/>
      </c>
      <c r="E103" s="50" t="str">
        <f t="shared" si="7"/>
        <v/>
      </c>
      <c r="F103" s="45" t="str">
        <f t="shared" si="6"/>
        <v/>
      </c>
      <c r="G103" s="50" t="str">
        <f t="shared" si="8"/>
        <v/>
      </c>
    </row>
    <row r="104" spans="2:7" x14ac:dyDescent="0.3">
      <c r="B104" s="48" t="str">
        <f t="shared" si="9"/>
        <v/>
      </c>
      <c r="C104" s="50" t="str">
        <f t="shared" si="11"/>
        <v/>
      </c>
      <c r="D104" s="50" t="str">
        <f t="shared" si="10"/>
        <v/>
      </c>
      <c r="E104" s="50" t="str">
        <f t="shared" si="7"/>
        <v/>
      </c>
      <c r="F104" s="45" t="str">
        <f t="shared" si="6"/>
        <v/>
      </c>
      <c r="G104" s="50" t="str">
        <f t="shared" si="8"/>
        <v/>
      </c>
    </row>
    <row r="105" spans="2:7" x14ac:dyDescent="0.3">
      <c r="B105" s="48" t="str">
        <f t="shared" si="9"/>
        <v/>
      </c>
      <c r="C105" s="50" t="str">
        <f t="shared" si="11"/>
        <v/>
      </c>
      <c r="D105" s="50" t="str">
        <f t="shared" si="10"/>
        <v/>
      </c>
      <c r="E105" s="50" t="str">
        <f t="shared" si="7"/>
        <v/>
      </c>
      <c r="F105" s="45" t="str">
        <f t="shared" si="6"/>
        <v/>
      </c>
      <c r="G105" s="50" t="str">
        <f t="shared" si="8"/>
        <v/>
      </c>
    </row>
    <row r="106" spans="2:7" x14ac:dyDescent="0.3">
      <c r="B106" s="48" t="str">
        <f t="shared" si="9"/>
        <v/>
      </c>
      <c r="C106" s="50" t="str">
        <f t="shared" si="11"/>
        <v/>
      </c>
      <c r="D106" s="50" t="str">
        <f t="shared" si="10"/>
        <v/>
      </c>
      <c r="E106" s="50" t="str">
        <f t="shared" si="7"/>
        <v/>
      </c>
      <c r="F106" s="45" t="str">
        <f t="shared" si="6"/>
        <v/>
      </c>
      <c r="G106" s="50" t="str">
        <f t="shared" si="8"/>
        <v/>
      </c>
    </row>
    <row r="107" spans="2:7" x14ac:dyDescent="0.3">
      <c r="B107" s="48" t="str">
        <f t="shared" si="9"/>
        <v/>
      </c>
      <c r="C107" s="50" t="str">
        <f t="shared" si="11"/>
        <v/>
      </c>
      <c r="D107" s="50" t="str">
        <f t="shared" si="10"/>
        <v/>
      </c>
      <c r="E107" s="50" t="str">
        <f t="shared" si="7"/>
        <v/>
      </c>
      <c r="F107" s="45" t="str">
        <f t="shared" si="6"/>
        <v/>
      </c>
      <c r="G107" s="50" t="str">
        <f t="shared" si="8"/>
        <v/>
      </c>
    </row>
    <row r="108" spans="2:7" x14ac:dyDescent="0.3">
      <c r="B108" s="48" t="str">
        <f t="shared" si="9"/>
        <v/>
      </c>
      <c r="C108" s="50" t="str">
        <f t="shared" si="11"/>
        <v/>
      </c>
      <c r="D108" s="50" t="str">
        <f t="shared" si="10"/>
        <v/>
      </c>
      <c r="E108" s="50" t="str">
        <f t="shared" si="7"/>
        <v/>
      </c>
      <c r="F108" s="45" t="str">
        <f t="shared" si="6"/>
        <v/>
      </c>
      <c r="G108" s="50" t="str">
        <f t="shared" si="8"/>
        <v/>
      </c>
    </row>
    <row r="109" spans="2:7" x14ac:dyDescent="0.3">
      <c r="B109" s="48" t="str">
        <f t="shared" si="9"/>
        <v/>
      </c>
      <c r="C109" s="50" t="str">
        <f t="shared" si="11"/>
        <v/>
      </c>
      <c r="D109" s="50" t="str">
        <f t="shared" si="10"/>
        <v/>
      </c>
      <c r="E109" s="50" t="str">
        <f t="shared" si="7"/>
        <v/>
      </c>
      <c r="F109" s="45" t="str">
        <f t="shared" si="6"/>
        <v/>
      </c>
      <c r="G109" s="50" t="str">
        <f t="shared" si="8"/>
        <v/>
      </c>
    </row>
    <row r="110" spans="2:7" x14ac:dyDescent="0.3">
      <c r="B110" s="48" t="str">
        <f t="shared" si="9"/>
        <v/>
      </c>
      <c r="C110" s="50" t="str">
        <f t="shared" si="11"/>
        <v/>
      </c>
      <c r="D110" s="50" t="str">
        <f t="shared" si="10"/>
        <v/>
      </c>
      <c r="E110" s="50" t="str">
        <f t="shared" si="7"/>
        <v/>
      </c>
      <c r="F110" s="45" t="str">
        <f t="shared" si="6"/>
        <v/>
      </c>
      <c r="G110" s="50" t="str">
        <f t="shared" si="8"/>
        <v/>
      </c>
    </row>
    <row r="111" spans="2:7" x14ac:dyDescent="0.3">
      <c r="B111" s="48" t="str">
        <f t="shared" si="9"/>
        <v/>
      </c>
      <c r="C111" s="50" t="str">
        <f t="shared" si="11"/>
        <v/>
      </c>
      <c r="D111" s="50" t="str">
        <f t="shared" si="10"/>
        <v/>
      </c>
      <c r="E111" s="50" t="str">
        <f t="shared" si="7"/>
        <v/>
      </c>
      <c r="F111" s="45" t="str">
        <f t="shared" si="6"/>
        <v/>
      </c>
      <c r="G111" s="50" t="str">
        <f t="shared" si="8"/>
        <v/>
      </c>
    </row>
    <row r="112" spans="2:7" x14ac:dyDescent="0.3">
      <c r="B112" s="48" t="str">
        <f t="shared" si="9"/>
        <v/>
      </c>
      <c r="C112" s="50" t="str">
        <f t="shared" si="11"/>
        <v/>
      </c>
      <c r="D112" s="50" t="str">
        <f t="shared" si="10"/>
        <v/>
      </c>
      <c r="E112" s="50" t="str">
        <f t="shared" si="7"/>
        <v/>
      </c>
      <c r="F112" s="45" t="str">
        <f t="shared" si="6"/>
        <v/>
      </c>
      <c r="G112" s="50" t="str">
        <f t="shared" si="8"/>
        <v/>
      </c>
    </row>
    <row r="113" spans="2:7" x14ac:dyDescent="0.3">
      <c r="B113" s="48" t="str">
        <f t="shared" si="9"/>
        <v/>
      </c>
      <c r="C113" s="50" t="str">
        <f t="shared" si="11"/>
        <v/>
      </c>
      <c r="D113" s="50" t="str">
        <f t="shared" si="10"/>
        <v/>
      </c>
      <c r="E113" s="50" t="str">
        <f t="shared" si="7"/>
        <v/>
      </c>
      <c r="F113" s="45" t="str">
        <f t="shared" si="6"/>
        <v/>
      </c>
      <c r="G113" s="50" t="str">
        <f t="shared" si="8"/>
        <v/>
      </c>
    </row>
    <row r="114" spans="2:7" x14ac:dyDescent="0.3">
      <c r="B114" s="48" t="str">
        <f t="shared" si="9"/>
        <v/>
      </c>
      <c r="C114" s="50" t="str">
        <f t="shared" si="11"/>
        <v/>
      </c>
      <c r="D114" s="50" t="str">
        <f t="shared" si="10"/>
        <v/>
      </c>
      <c r="E114" s="50" t="str">
        <f t="shared" si="7"/>
        <v/>
      </c>
      <c r="F114" s="45" t="str">
        <f t="shared" si="6"/>
        <v/>
      </c>
      <c r="G114" s="50" t="str">
        <f t="shared" si="8"/>
        <v/>
      </c>
    </row>
    <row r="115" spans="2:7" x14ac:dyDescent="0.3">
      <c r="B115" s="48" t="str">
        <f t="shared" si="9"/>
        <v/>
      </c>
      <c r="C115" s="50" t="str">
        <f t="shared" si="11"/>
        <v/>
      </c>
      <c r="D115" s="50" t="str">
        <f t="shared" si="10"/>
        <v/>
      </c>
      <c r="E115" s="50" t="str">
        <f t="shared" si="7"/>
        <v/>
      </c>
      <c r="F115" s="45" t="str">
        <f t="shared" si="6"/>
        <v/>
      </c>
      <c r="G115" s="50" t="str">
        <f t="shared" si="8"/>
        <v/>
      </c>
    </row>
    <row r="116" spans="2:7" x14ac:dyDescent="0.3">
      <c r="B116" s="48" t="str">
        <f t="shared" si="9"/>
        <v/>
      </c>
      <c r="C116" s="50" t="str">
        <f t="shared" si="11"/>
        <v/>
      </c>
      <c r="D116" s="50" t="str">
        <f t="shared" si="10"/>
        <v/>
      </c>
      <c r="E116" s="50" t="str">
        <f t="shared" si="7"/>
        <v/>
      </c>
      <c r="F116" s="45" t="str">
        <f t="shared" si="6"/>
        <v/>
      </c>
      <c r="G116" s="50" t="str">
        <f t="shared" si="8"/>
        <v/>
      </c>
    </row>
    <row r="117" spans="2:7" x14ac:dyDescent="0.3">
      <c r="B117" s="48" t="str">
        <f t="shared" si="9"/>
        <v/>
      </c>
      <c r="C117" s="50" t="str">
        <f t="shared" si="11"/>
        <v/>
      </c>
      <c r="D117" s="50" t="str">
        <f t="shared" si="10"/>
        <v/>
      </c>
      <c r="E117" s="50" t="str">
        <f t="shared" si="7"/>
        <v/>
      </c>
      <c r="F117" s="45" t="str">
        <f t="shared" si="6"/>
        <v/>
      </c>
      <c r="G117" s="50" t="str">
        <f t="shared" si="8"/>
        <v/>
      </c>
    </row>
    <row r="118" spans="2:7" x14ac:dyDescent="0.3">
      <c r="B118" s="48" t="str">
        <f t="shared" si="9"/>
        <v/>
      </c>
      <c r="C118" s="50" t="str">
        <f t="shared" si="11"/>
        <v/>
      </c>
      <c r="D118" s="50" t="str">
        <f t="shared" si="10"/>
        <v/>
      </c>
      <c r="E118" s="50" t="str">
        <f t="shared" si="7"/>
        <v/>
      </c>
      <c r="F118" s="45" t="str">
        <f t="shared" si="6"/>
        <v/>
      </c>
      <c r="G118" s="50" t="str">
        <f t="shared" si="8"/>
        <v/>
      </c>
    </row>
    <row r="119" spans="2:7" x14ac:dyDescent="0.3">
      <c r="B119" s="48" t="str">
        <f t="shared" si="9"/>
        <v/>
      </c>
      <c r="C119" s="50" t="str">
        <f t="shared" si="11"/>
        <v/>
      </c>
      <c r="D119" s="50" t="str">
        <f t="shared" si="10"/>
        <v/>
      </c>
      <c r="E119" s="50" t="str">
        <f t="shared" si="7"/>
        <v/>
      </c>
      <c r="F119" s="45" t="str">
        <f t="shared" si="6"/>
        <v/>
      </c>
      <c r="G119" s="50" t="str">
        <f t="shared" si="8"/>
        <v/>
      </c>
    </row>
    <row r="120" spans="2:7" x14ac:dyDescent="0.3">
      <c r="B120" s="48" t="str">
        <f t="shared" si="9"/>
        <v/>
      </c>
      <c r="C120" s="50" t="str">
        <f t="shared" si="11"/>
        <v/>
      </c>
      <c r="D120" s="50" t="str">
        <f t="shared" si="10"/>
        <v/>
      </c>
      <c r="E120" s="50" t="str">
        <f t="shared" si="7"/>
        <v/>
      </c>
      <c r="F120" s="45" t="str">
        <f t="shared" si="6"/>
        <v/>
      </c>
      <c r="G120" s="50" t="str">
        <f t="shared" si="8"/>
        <v/>
      </c>
    </row>
    <row r="121" spans="2:7" x14ac:dyDescent="0.3">
      <c r="B121" s="48" t="str">
        <f t="shared" si="9"/>
        <v/>
      </c>
      <c r="C121" s="50" t="str">
        <f t="shared" si="11"/>
        <v/>
      </c>
      <c r="D121" s="50" t="str">
        <f t="shared" si="10"/>
        <v/>
      </c>
      <c r="E121" s="50" t="str">
        <f t="shared" si="7"/>
        <v/>
      </c>
      <c r="F121" s="45" t="str">
        <f t="shared" si="6"/>
        <v/>
      </c>
      <c r="G121" s="50" t="str">
        <f t="shared" si="8"/>
        <v/>
      </c>
    </row>
    <row r="122" spans="2:7" x14ac:dyDescent="0.3">
      <c r="B122" s="48" t="str">
        <f t="shared" si="9"/>
        <v/>
      </c>
      <c r="C122" s="50" t="str">
        <f t="shared" si="11"/>
        <v/>
      </c>
      <c r="D122" s="50" t="str">
        <f t="shared" si="10"/>
        <v/>
      </c>
      <c r="E122" s="50" t="str">
        <f t="shared" si="7"/>
        <v/>
      </c>
      <c r="F122" s="45" t="str">
        <f t="shared" si="6"/>
        <v/>
      </c>
      <c r="G122" s="50" t="str">
        <f t="shared" si="8"/>
        <v/>
      </c>
    </row>
    <row r="123" spans="2:7" x14ac:dyDescent="0.3">
      <c r="B123" s="48" t="str">
        <f t="shared" si="9"/>
        <v/>
      </c>
      <c r="C123" s="50" t="str">
        <f t="shared" si="11"/>
        <v/>
      </c>
      <c r="D123" s="50" t="str">
        <f t="shared" si="10"/>
        <v/>
      </c>
      <c r="E123" s="50" t="str">
        <f t="shared" si="7"/>
        <v/>
      </c>
      <c r="F123" s="45" t="str">
        <f t="shared" si="6"/>
        <v/>
      </c>
      <c r="G123" s="50" t="str">
        <f t="shared" si="8"/>
        <v/>
      </c>
    </row>
    <row r="124" spans="2:7" x14ac:dyDescent="0.3">
      <c r="B124" s="48" t="str">
        <f t="shared" si="9"/>
        <v/>
      </c>
      <c r="C124" s="50" t="str">
        <f t="shared" si="11"/>
        <v/>
      </c>
      <c r="D124" s="50" t="str">
        <f t="shared" si="10"/>
        <v/>
      </c>
      <c r="E124" s="50" t="str">
        <f t="shared" si="7"/>
        <v/>
      </c>
      <c r="F124" s="45" t="str">
        <f t="shared" si="6"/>
        <v/>
      </c>
      <c r="G124" s="50" t="str">
        <f t="shared" si="8"/>
        <v/>
      </c>
    </row>
    <row r="125" spans="2:7" x14ac:dyDescent="0.3">
      <c r="B125" s="48" t="str">
        <f t="shared" si="9"/>
        <v/>
      </c>
      <c r="C125" s="50" t="str">
        <f t="shared" si="11"/>
        <v/>
      </c>
      <c r="D125" s="50" t="str">
        <f t="shared" si="10"/>
        <v/>
      </c>
      <c r="E125" s="50" t="str">
        <f t="shared" si="7"/>
        <v/>
      </c>
      <c r="F125" s="45" t="str">
        <f t="shared" si="6"/>
        <v/>
      </c>
      <c r="G125" s="50" t="str">
        <f t="shared" si="8"/>
        <v/>
      </c>
    </row>
    <row r="126" spans="2:7" x14ac:dyDescent="0.3">
      <c r="B126" s="48" t="str">
        <f t="shared" si="9"/>
        <v/>
      </c>
      <c r="C126" s="50" t="str">
        <f t="shared" si="11"/>
        <v/>
      </c>
      <c r="D126" s="50" t="str">
        <f t="shared" si="10"/>
        <v/>
      </c>
      <c r="E126" s="50" t="str">
        <f t="shared" si="7"/>
        <v/>
      </c>
      <c r="F126" s="45" t="str">
        <f t="shared" si="6"/>
        <v/>
      </c>
      <c r="G126" s="50" t="str">
        <f t="shared" si="8"/>
        <v/>
      </c>
    </row>
    <row r="127" spans="2:7" x14ac:dyDescent="0.3">
      <c r="B127" s="48" t="str">
        <f t="shared" si="9"/>
        <v/>
      </c>
      <c r="C127" s="50" t="str">
        <f t="shared" si="11"/>
        <v/>
      </c>
      <c r="D127" s="50" t="str">
        <f t="shared" si="10"/>
        <v/>
      </c>
      <c r="E127" s="50" t="str">
        <f t="shared" si="7"/>
        <v/>
      </c>
      <c r="F127" s="45" t="str">
        <f t="shared" si="6"/>
        <v/>
      </c>
      <c r="G127" s="50" t="str">
        <f t="shared" si="8"/>
        <v/>
      </c>
    </row>
    <row r="128" spans="2:7" x14ac:dyDescent="0.3">
      <c r="B128" s="48" t="str">
        <f t="shared" si="9"/>
        <v/>
      </c>
      <c r="C128" s="50" t="str">
        <f t="shared" si="11"/>
        <v/>
      </c>
      <c r="D128" s="50" t="str">
        <f t="shared" si="10"/>
        <v/>
      </c>
      <c r="E128" s="50" t="str">
        <f t="shared" si="7"/>
        <v/>
      </c>
      <c r="F128" s="45" t="str">
        <f t="shared" si="6"/>
        <v/>
      </c>
      <c r="G128" s="50" t="str">
        <f t="shared" si="8"/>
        <v/>
      </c>
    </row>
    <row r="129" spans="2:7" x14ac:dyDescent="0.3">
      <c r="B129" s="48" t="str">
        <f t="shared" si="9"/>
        <v/>
      </c>
      <c r="C129" s="50" t="str">
        <f t="shared" si="11"/>
        <v/>
      </c>
      <c r="D129" s="50" t="str">
        <f t="shared" si="10"/>
        <v/>
      </c>
      <c r="E129" s="50" t="str">
        <f t="shared" si="7"/>
        <v/>
      </c>
      <c r="F129" s="45" t="str">
        <f t="shared" si="6"/>
        <v/>
      </c>
      <c r="G129" s="50" t="str">
        <f t="shared" si="8"/>
        <v/>
      </c>
    </row>
    <row r="130" spans="2:7" x14ac:dyDescent="0.3">
      <c r="B130" s="48" t="str">
        <f t="shared" si="9"/>
        <v/>
      </c>
      <c r="C130" s="50" t="str">
        <f t="shared" si="11"/>
        <v/>
      </c>
      <c r="D130" s="50" t="str">
        <f t="shared" si="10"/>
        <v/>
      </c>
      <c r="E130" s="50" t="str">
        <f t="shared" si="7"/>
        <v/>
      </c>
      <c r="F130" s="45" t="str">
        <f t="shared" si="6"/>
        <v/>
      </c>
      <c r="G130" s="50" t="str">
        <f t="shared" si="8"/>
        <v/>
      </c>
    </row>
    <row r="131" spans="2:7" x14ac:dyDescent="0.3">
      <c r="B131" s="48" t="str">
        <f t="shared" si="9"/>
        <v/>
      </c>
      <c r="C131" s="50" t="str">
        <f t="shared" si="11"/>
        <v/>
      </c>
      <c r="D131" s="50" t="str">
        <f t="shared" si="10"/>
        <v/>
      </c>
      <c r="E131" s="50" t="str">
        <f t="shared" si="7"/>
        <v/>
      </c>
      <c r="F131" s="45" t="str">
        <f t="shared" si="6"/>
        <v/>
      </c>
      <c r="G131" s="50" t="str">
        <f t="shared" si="8"/>
        <v/>
      </c>
    </row>
    <row r="132" spans="2:7" x14ac:dyDescent="0.3">
      <c r="B132" s="48" t="str">
        <f t="shared" si="9"/>
        <v/>
      </c>
      <c r="C132" s="50" t="str">
        <f t="shared" si="11"/>
        <v/>
      </c>
      <c r="D132" s="50" t="str">
        <f t="shared" si="10"/>
        <v/>
      </c>
      <c r="E132" s="50" t="str">
        <f t="shared" si="7"/>
        <v/>
      </c>
      <c r="F132" s="45" t="str">
        <f t="shared" si="6"/>
        <v/>
      </c>
      <c r="G132" s="50" t="str">
        <f t="shared" si="8"/>
        <v/>
      </c>
    </row>
    <row r="133" spans="2:7" x14ac:dyDescent="0.3">
      <c r="B133" s="48" t="str">
        <f t="shared" si="9"/>
        <v/>
      </c>
      <c r="C133" s="50" t="str">
        <f t="shared" si="11"/>
        <v/>
      </c>
      <c r="D133" s="50" t="str">
        <f t="shared" si="10"/>
        <v/>
      </c>
      <c r="E133" s="50" t="str">
        <f t="shared" si="7"/>
        <v/>
      </c>
      <c r="F133" s="45" t="str">
        <f t="shared" si="6"/>
        <v/>
      </c>
      <c r="G133" s="50" t="str">
        <f t="shared" si="8"/>
        <v/>
      </c>
    </row>
    <row r="134" spans="2:7" x14ac:dyDescent="0.3">
      <c r="B134" s="48" t="str">
        <f t="shared" si="9"/>
        <v/>
      </c>
      <c r="C134" s="50" t="str">
        <f t="shared" si="11"/>
        <v/>
      </c>
      <c r="D134" s="50" t="str">
        <f t="shared" si="10"/>
        <v/>
      </c>
      <c r="E134" s="50" t="str">
        <f t="shared" si="7"/>
        <v/>
      </c>
      <c r="F134" s="45" t="str">
        <f t="shared" si="6"/>
        <v/>
      </c>
      <c r="G134" s="50" t="str">
        <f t="shared" si="8"/>
        <v/>
      </c>
    </row>
    <row r="135" spans="2:7" x14ac:dyDescent="0.3">
      <c r="B135" s="48" t="str">
        <f t="shared" si="9"/>
        <v/>
      </c>
      <c r="C135" s="50" t="str">
        <f t="shared" si="11"/>
        <v/>
      </c>
      <c r="D135" s="50" t="str">
        <f t="shared" si="10"/>
        <v/>
      </c>
      <c r="E135" s="50" t="str">
        <f t="shared" si="7"/>
        <v/>
      </c>
      <c r="F135" s="45" t="str">
        <f t="shared" si="6"/>
        <v/>
      </c>
      <c r="G135" s="50" t="str">
        <f t="shared" si="8"/>
        <v/>
      </c>
    </row>
    <row r="136" spans="2:7" x14ac:dyDescent="0.3">
      <c r="B136" s="48" t="str">
        <f t="shared" si="9"/>
        <v/>
      </c>
      <c r="C136" s="50" t="str">
        <f t="shared" si="11"/>
        <v/>
      </c>
      <c r="D136" s="50" t="str">
        <f t="shared" si="10"/>
        <v/>
      </c>
      <c r="E136" s="50" t="str">
        <f t="shared" si="7"/>
        <v/>
      </c>
      <c r="F136" s="45" t="str">
        <f t="shared" si="6"/>
        <v/>
      </c>
      <c r="G136" s="50" t="str">
        <f t="shared" si="8"/>
        <v/>
      </c>
    </row>
    <row r="137" spans="2:7" x14ac:dyDescent="0.3">
      <c r="B137" s="48" t="str">
        <f t="shared" si="9"/>
        <v/>
      </c>
      <c r="C137" s="50" t="str">
        <f t="shared" si="11"/>
        <v/>
      </c>
      <c r="D137" s="50" t="str">
        <f t="shared" si="10"/>
        <v/>
      </c>
      <c r="E137" s="50" t="str">
        <f t="shared" si="7"/>
        <v/>
      </c>
      <c r="F137" s="45" t="str">
        <f t="shared" si="6"/>
        <v/>
      </c>
      <c r="G137" s="50" t="str">
        <f t="shared" si="8"/>
        <v/>
      </c>
    </row>
    <row r="138" spans="2:7" x14ac:dyDescent="0.3">
      <c r="B138" s="48" t="str">
        <f t="shared" si="9"/>
        <v/>
      </c>
      <c r="C138" s="50" t="str">
        <f t="shared" si="11"/>
        <v/>
      </c>
      <c r="D138" s="50" t="str">
        <f t="shared" si="10"/>
        <v/>
      </c>
      <c r="E138" s="50" t="str">
        <f t="shared" si="7"/>
        <v/>
      </c>
      <c r="F138" s="45" t="str">
        <f t="shared" si="6"/>
        <v/>
      </c>
      <c r="G138" s="50" t="str">
        <f t="shared" si="8"/>
        <v/>
      </c>
    </row>
    <row r="139" spans="2:7" x14ac:dyDescent="0.3">
      <c r="B139" s="48" t="str">
        <f t="shared" si="9"/>
        <v/>
      </c>
      <c r="C139" s="50" t="str">
        <f t="shared" si="11"/>
        <v/>
      </c>
      <c r="D139" s="50" t="str">
        <f t="shared" si="10"/>
        <v/>
      </c>
      <c r="E139" s="50" t="str">
        <f t="shared" si="7"/>
        <v/>
      </c>
      <c r="F139" s="45" t="str">
        <f t="shared" si="6"/>
        <v/>
      </c>
      <c r="G139" s="50" t="str">
        <f t="shared" si="8"/>
        <v/>
      </c>
    </row>
  </sheetData>
  <sheetProtection algorithmName="SHA-512" hashValue="X7gDLGuhoQ/uPCl02bkW+JI89qIFA89v0Ts+sJW97dhPRmefkGAYXrs+GNzlCIB1dk+xbGqzNQmTH9we5mQzdg==" saltValue="Mh5N7LOrDXXkd0I9MpxSgA==" spinCount="100000" sheet="1" autoFilter="0" pivotTables="0"/>
  <mergeCells count="6">
    <mergeCell ref="C16:D16"/>
    <mergeCell ref="B1:G1"/>
    <mergeCell ref="B7:G10"/>
    <mergeCell ref="C13:D13"/>
    <mergeCell ref="C14:D14"/>
    <mergeCell ref="C15:D15"/>
  </mergeCells>
  <dataValidations count="1">
    <dataValidation type="list" allowBlank="1" showInputMessage="1" showErrorMessage="1" sqref="C4" xr:uid="{EA80D795-4A12-4C4A-A707-D7FB89ECFFEA}">
      <formula1>"3,6,9,12,18,,24,36,48,60"</formula1>
    </dataValidation>
  </dataValidations>
  <pageMargins left="0.7" right="0.7" top="0.75" bottom="0.75" header="0.3" footer="0.3"/>
  <pageSetup orientation="portrait" r:id="rId1"/>
  <headerFooter>
    <oddHeader>&amp;R&amp;"Arial"&amp;10&amp;KBDBDBD DOCUMENTO INTERNO&amp;1#_x000D_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D76F-B941-4EFC-81AC-92DEFEB8FE46}">
  <dimension ref="B1:N437"/>
  <sheetViews>
    <sheetView showGridLines="0" showRowColHeaders="0" zoomScaleNormal="100" workbookViewId="0">
      <selection activeCell="C3" sqref="C3"/>
    </sheetView>
  </sheetViews>
  <sheetFormatPr baseColWidth="10" defaultColWidth="11.5546875" defaultRowHeight="14.4" x14ac:dyDescent="0.3"/>
  <cols>
    <col min="1" max="1" width="4.77734375" customWidth="1"/>
    <col min="2" max="2" width="16.88671875" style="1" customWidth="1"/>
    <col min="3" max="5" width="16.88671875" customWidth="1"/>
    <col min="6" max="6" width="16.88671875" style="3" customWidth="1"/>
    <col min="7" max="7" width="16.88671875" customWidth="1"/>
  </cols>
  <sheetData>
    <row r="1" spans="2:14" ht="27.6" x14ac:dyDescent="0.65">
      <c r="B1" s="65" t="s">
        <v>21</v>
      </c>
      <c r="C1" s="65"/>
      <c r="D1" s="65"/>
      <c r="E1" s="65"/>
      <c r="F1" s="65"/>
      <c r="G1" s="65"/>
    </row>
    <row r="3" spans="2:14" x14ac:dyDescent="0.3">
      <c r="B3" s="1" t="s">
        <v>1</v>
      </c>
      <c r="C3" s="2">
        <v>120000000</v>
      </c>
      <c r="G3" s="4"/>
    </row>
    <row r="4" spans="2:14" x14ac:dyDescent="0.3">
      <c r="B4" s="1" t="s">
        <v>22</v>
      </c>
      <c r="C4" s="5">
        <v>18</v>
      </c>
    </row>
    <row r="5" spans="2:14" x14ac:dyDescent="0.3">
      <c r="B5" s="1" t="s">
        <v>3</v>
      </c>
      <c r="C5" s="6">
        <v>7.0000000000000007E-2</v>
      </c>
    </row>
    <row r="6" spans="2:14" x14ac:dyDescent="0.3">
      <c r="C6" s="6"/>
    </row>
    <row r="7" spans="2:14" x14ac:dyDescent="0.3">
      <c r="B7" s="66" t="s">
        <v>4</v>
      </c>
      <c r="C7" s="66"/>
      <c r="D7" s="66"/>
      <c r="E7" s="66"/>
      <c r="F7" s="66"/>
      <c r="G7" s="66"/>
    </row>
    <row r="8" spans="2:14" x14ac:dyDescent="0.3">
      <c r="B8" s="66"/>
      <c r="C8" s="66"/>
      <c r="D8" s="66"/>
      <c r="E8" s="66"/>
      <c r="F8" s="66"/>
      <c r="G8" s="66"/>
    </row>
    <row r="9" spans="2:14" x14ac:dyDescent="0.3">
      <c r="B9" s="66"/>
      <c r="C9" s="66"/>
      <c r="D9" s="66"/>
      <c r="E9" s="66"/>
      <c r="F9" s="66"/>
      <c r="G9" s="66"/>
    </row>
    <row r="10" spans="2:14" x14ac:dyDescent="0.3">
      <c r="B10" s="66"/>
      <c r="C10" s="66"/>
      <c r="D10" s="66"/>
      <c r="E10" s="66"/>
      <c r="F10" s="66"/>
      <c r="G10" s="66"/>
    </row>
    <row r="11" spans="2:14" x14ac:dyDescent="0.3">
      <c r="B11" s="7"/>
      <c r="C11" s="7"/>
      <c r="D11" s="7"/>
      <c r="E11" s="7"/>
      <c r="F11" s="7"/>
      <c r="G11" s="7"/>
      <c r="I11" s="15"/>
      <c r="J11" s="15"/>
      <c r="K11" s="15"/>
      <c r="L11" s="15"/>
      <c r="M11" s="15"/>
      <c r="N11" s="15"/>
    </row>
    <row r="12" spans="2:14" x14ac:dyDescent="0.3">
      <c r="B12" s="67" t="s">
        <v>5</v>
      </c>
      <c r="C12" s="68"/>
      <c r="D12" s="68"/>
      <c r="E12" s="21"/>
      <c r="F12" s="22"/>
      <c r="G12" s="23"/>
      <c r="I12" s="71"/>
      <c r="J12" s="71"/>
      <c r="K12" s="71"/>
      <c r="L12" s="15"/>
      <c r="M12" s="16"/>
      <c r="N12" s="15"/>
    </row>
    <row r="13" spans="2:14" x14ac:dyDescent="0.3">
      <c r="B13" s="24" t="s">
        <v>6</v>
      </c>
      <c r="C13" s="25"/>
      <c r="D13" s="26">
        <f ca="1">+$C$3*$C$5/360*(EOMONTH(TODAY(),0)-TODAY()+1)</f>
        <v>46666.666666666664</v>
      </c>
      <c r="E13" s="27" t="s">
        <v>23</v>
      </c>
      <c r="F13" s="28"/>
      <c r="G13" s="29">
        <f ca="1">+C3-D15</f>
        <v>119871283.46133333</v>
      </c>
      <c r="I13" s="17"/>
      <c r="J13" s="15"/>
      <c r="K13" s="18"/>
      <c r="L13" s="17"/>
      <c r="M13" s="16"/>
      <c r="N13" s="18"/>
    </row>
    <row r="14" spans="2:14" x14ac:dyDescent="0.3">
      <c r="B14" s="30" t="s">
        <v>17</v>
      </c>
      <c r="C14" s="31"/>
      <c r="D14" s="32">
        <f>((C3*(0.0023))+(C3*(0.0023)*0.05)+(C3*(0.0023)*0.02)+(C3*(0.0023)*0.1347)+(((C3*(0.0023))+(C3*(0.0023)*0.05)+(C3*(0.0023)*0.1347))*0.12)+(C3*0.0051072))/12</f>
        <v>82049.872000000003</v>
      </c>
      <c r="E14" s="33" t="s">
        <v>24</v>
      </c>
      <c r="F14" s="34"/>
      <c r="G14" s="35">
        <f>+C19</f>
        <v>1060652.476907114</v>
      </c>
      <c r="I14" s="17"/>
      <c r="J14" s="15"/>
      <c r="K14" s="18"/>
      <c r="L14" s="17"/>
      <c r="M14" s="16"/>
      <c r="N14" s="19"/>
    </row>
    <row r="15" spans="2:14" x14ac:dyDescent="0.3">
      <c r="B15" s="27" t="s">
        <v>12</v>
      </c>
      <c r="C15" s="25"/>
      <c r="D15" s="36">
        <f ca="1">+D14+D13</f>
        <v>128716.53866666666</v>
      </c>
      <c r="E15" s="24"/>
      <c r="F15" s="28"/>
      <c r="G15" s="37"/>
      <c r="I15" s="17"/>
      <c r="J15" s="15"/>
      <c r="K15" s="18"/>
      <c r="L15" s="17"/>
      <c r="M15" s="16"/>
      <c r="N15" s="16"/>
    </row>
    <row r="16" spans="2:14" x14ac:dyDescent="0.3">
      <c r="B16" s="38"/>
      <c r="C16" s="39"/>
      <c r="D16" s="39"/>
      <c r="E16" s="40"/>
      <c r="F16" s="41"/>
      <c r="G16" s="42"/>
      <c r="I16" s="17"/>
      <c r="J16" s="15"/>
      <c r="K16" s="15"/>
      <c r="L16" s="15"/>
      <c r="M16" s="16"/>
      <c r="N16" s="15"/>
    </row>
    <row r="17" spans="2:14" x14ac:dyDescent="0.3">
      <c r="B17" s="43"/>
      <c r="C17" s="44"/>
      <c r="D17" s="44"/>
      <c r="E17" s="44"/>
      <c r="F17" s="45"/>
      <c r="G17" s="44"/>
      <c r="I17" s="15"/>
      <c r="J17" s="15"/>
      <c r="K17" s="15"/>
      <c r="L17" s="15"/>
      <c r="M17" s="15"/>
      <c r="N17" s="15"/>
    </row>
    <row r="18" spans="2:14" x14ac:dyDescent="0.3">
      <c r="B18" s="46" t="s">
        <v>13</v>
      </c>
      <c r="C18" s="46" t="s">
        <v>14</v>
      </c>
      <c r="D18" s="46" t="s">
        <v>15</v>
      </c>
      <c r="E18" s="46" t="s">
        <v>16</v>
      </c>
      <c r="F18" s="47" t="s">
        <v>17</v>
      </c>
      <c r="G18" s="46" t="s">
        <v>18</v>
      </c>
    </row>
    <row r="19" spans="2:14" x14ac:dyDescent="0.3">
      <c r="B19" s="48">
        <v>1</v>
      </c>
      <c r="C19" s="49">
        <f>IF(B19&lt;=($C$4)*12,(PMT($C$5/12,($C$4)*12,-$C$3,,0)+F19),"")</f>
        <v>1060652.476907114</v>
      </c>
      <c r="D19" s="50">
        <f>$C$3*$C$5/360*30</f>
        <v>700000</v>
      </c>
      <c r="E19" s="50">
        <f>IFERROR(+C19-D19-F19,"")</f>
        <v>278602.60490711406</v>
      </c>
      <c r="F19" s="45">
        <f>IF(B19&gt;$C$4,"",($D$14))</f>
        <v>82049.872000000003</v>
      </c>
      <c r="G19" s="50">
        <f>+C3-E19</f>
        <v>119721397.39509289</v>
      </c>
      <c r="I19" s="12"/>
    </row>
    <row r="20" spans="2:14" x14ac:dyDescent="0.3">
      <c r="B20" s="48">
        <f>IFERROR(IF(B19+1&gt;($C$4)*12,"",B19+1),"")</f>
        <v>2</v>
      </c>
      <c r="C20" s="49">
        <f t="shared" ref="C20:C83" si="0">IF(B20&lt;=($C$4)*12,(PMT($C$5/12,($C$4)*12,-$C$3,,0)+F20),"")</f>
        <v>1060652.476907114</v>
      </c>
      <c r="D20" s="50">
        <f>IFERROR(IF(G19&lt;0.01,"",G19*$C$5/360*30),"")</f>
        <v>698374.818138042</v>
      </c>
      <c r="E20" s="50">
        <f t="shared" ref="E20:E83" si="1">IFERROR(+C20-D20-F20,"")</f>
        <v>280227.78676907206</v>
      </c>
      <c r="F20" s="45">
        <f t="shared" ref="F20:F93" si="2">IF(B20&gt;($C$4)*12,"",($D$14))</f>
        <v>82049.872000000003</v>
      </c>
      <c r="G20" s="50">
        <f>IFERROR(+G19-E20,"")</f>
        <v>119441169.60832381</v>
      </c>
      <c r="I20" s="12"/>
    </row>
    <row r="21" spans="2:14" x14ac:dyDescent="0.3">
      <c r="B21" s="48">
        <f t="shared" ref="B21:B84" si="3">IFERROR(IF(B20+1&gt;($C$4)*12,"",B20+1),"")</f>
        <v>3</v>
      </c>
      <c r="C21" s="49">
        <f t="shared" si="0"/>
        <v>1060652.476907114</v>
      </c>
      <c r="D21" s="50">
        <f t="shared" ref="D21:D84" si="4">IFERROR(IF(G20&lt;0.01,"",G20*$C$5/360*30),"")</f>
        <v>696740.15604855563</v>
      </c>
      <c r="E21" s="50">
        <f t="shared" si="1"/>
        <v>281862.44885855843</v>
      </c>
      <c r="F21" s="45">
        <f t="shared" si="2"/>
        <v>82049.872000000003</v>
      </c>
      <c r="G21" s="50">
        <f t="shared" ref="G21:G84" si="5">IFERROR(+G20-E21,"")</f>
        <v>119159307.15946525</v>
      </c>
      <c r="I21" s="12"/>
    </row>
    <row r="22" spans="2:14" x14ac:dyDescent="0.3">
      <c r="B22" s="48">
        <f t="shared" si="3"/>
        <v>4</v>
      </c>
      <c r="C22" s="49">
        <f t="shared" si="0"/>
        <v>1060652.476907114</v>
      </c>
      <c r="D22" s="50">
        <f t="shared" si="4"/>
        <v>695095.95843021397</v>
      </c>
      <c r="E22" s="50">
        <f t="shared" si="1"/>
        <v>283506.64647690009</v>
      </c>
      <c r="F22" s="45">
        <f t="shared" si="2"/>
        <v>82049.872000000003</v>
      </c>
      <c r="G22" s="50">
        <f t="shared" si="5"/>
        <v>118875800.51298836</v>
      </c>
      <c r="I22" s="12"/>
    </row>
    <row r="23" spans="2:14" x14ac:dyDescent="0.3">
      <c r="B23" s="48">
        <f t="shared" si="3"/>
        <v>5</v>
      </c>
      <c r="C23" s="49">
        <f t="shared" si="0"/>
        <v>1060652.476907114</v>
      </c>
      <c r="D23" s="50">
        <f t="shared" si="4"/>
        <v>693442.16965909884</v>
      </c>
      <c r="E23" s="50">
        <f t="shared" si="1"/>
        <v>285160.43524801522</v>
      </c>
      <c r="F23" s="45">
        <f t="shared" si="2"/>
        <v>82049.872000000003</v>
      </c>
      <c r="G23" s="50">
        <f t="shared" si="5"/>
        <v>118590640.07774034</v>
      </c>
      <c r="I23" s="12"/>
    </row>
    <row r="24" spans="2:14" x14ac:dyDescent="0.3">
      <c r="B24" s="48">
        <f t="shared" si="3"/>
        <v>6</v>
      </c>
      <c r="C24" s="49">
        <f t="shared" si="0"/>
        <v>1060652.476907114</v>
      </c>
      <c r="D24" s="50">
        <f t="shared" si="4"/>
        <v>691778.73378681869</v>
      </c>
      <c r="E24" s="50">
        <f t="shared" si="1"/>
        <v>286823.87112029537</v>
      </c>
      <c r="F24" s="45">
        <f t="shared" si="2"/>
        <v>82049.872000000003</v>
      </c>
      <c r="G24" s="50">
        <f t="shared" si="5"/>
        <v>118303816.20662005</v>
      </c>
      <c r="I24" s="12"/>
    </row>
    <row r="25" spans="2:14" x14ac:dyDescent="0.3">
      <c r="B25" s="48">
        <f t="shared" si="3"/>
        <v>7</v>
      </c>
      <c r="C25" s="49">
        <f t="shared" si="0"/>
        <v>1060652.476907114</v>
      </c>
      <c r="D25" s="50">
        <f t="shared" si="4"/>
        <v>690105.59453861695</v>
      </c>
      <c r="E25" s="50">
        <f t="shared" si="1"/>
        <v>288497.01036849711</v>
      </c>
      <c r="F25" s="45">
        <f t="shared" si="2"/>
        <v>82049.872000000003</v>
      </c>
      <c r="G25" s="50">
        <f t="shared" si="5"/>
        <v>118015319.19625156</v>
      </c>
      <c r="I25" s="12"/>
    </row>
    <row r="26" spans="2:14" x14ac:dyDescent="0.3">
      <c r="B26" s="48">
        <f t="shared" si="3"/>
        <v>8</v>
      </c>
      <c r="C26" s="49">
        <f t="shared" si="0"/>
        <v>1060652.476907114</v>
      </c>
      <c r="D26" s="50">
        <f t="shared" si="4"/>
        <v>688422.69531146751</v>
      </c>
      <c r="E26" s="50">
        <f t="shared" si="1"/>
        <v>290179.90959564655</v>
      </c>
      <c r="F26" s="45">
        <f t="shared" si="2"/>
        <v>82049.872000000003</v>
      </c>
      <c r="G26" s="50">
        <f t="shared" si="5"/>
        <v>117725139.2866559</v>
      </c>
      <c r="I26" s="12"/>
    </row>
    <row r="27" spans="2:14" x14ac:dyDescent="0.3">
      <c r="B27" s="48">
        <f t="shared" si="3"/>
        <v>9</v>
      </c>
      <c r="C27" s="49">
        <f t="shared" si="0"/>
        <v>1060652.476907114</v>
      </c>
      <c r="D27" s="50">
        <f t="shared" si="4"/>
        <v>686729.97917215957</v>
      </c>
      <c r="E27" s="50">
        <f t="shared" si="1"/>
        <v>291872.62573495449</v>
      </c>
      <c r="F27" s="45">
        <f t="shared" si="2"/>
        <v>82049.872000000003</v>
      </c>
      <c r="G27" s="50">
        <f t="shared" si="5"/>
        <v>117433266.66092095</v>
      </c>
      <c r="I27" s="12"/>
    </row>
    <row r="28" spans="2:14" x14ac:dyDescent="0.3">
      <c r="B28" s="48">
        <f t="shared" si="3"/>
        <v>10</v>
      </c>
      <c r="C28" s="49">
        <f t="shared" si="0"/>
        <v>1060652.476907114</v>
      </c>
      <c r="D28" s="50">
        <f>IFERROR(IF(G27&lt;0.01,"",G27*$C$5/360*30),"")</f>
        <v>685027.38885537221</v>
      </c>
      <c r="E28" s="50">
        <f t="shared" si="1"/>
        <v>293575.21605174185</v>
      </c>
      <c r="F28" s="45">
        <f t="shared" si="2"/>
        <v>82049.872000000003</v>
      </c>
      <c r="G28" s="50">
        <f t="shared" si="5"/>
        <v>117139691.44486921</v>
      </c>
      <c r="I28" s="12"/>
    </row>
    <row r="29" spans="2:14" x14ac:dyDescent="0.3">
      <c r="B29" s="48">
        <f t="shared" si="3"/>
        <v>11</v>
      </c>
      <c r="C29" s="49">
        <f t="shared" si="0"/>
        <v>1060652.476907114</v>
      </c>
      <c r="D29" s="50">
        <f t="shared" si="4"/>
        <v>683314.86676173704</v>
      </c>
      <c r="E29" s="50">
        <f t="shared" si="1"/>
        <v>295287.73814537702</v>
      </c>
      <c r="F29" s="45">
        <f t="shared" si="2"/>
        <v>82049.872000000003</v>
      </c>
      <c r="G29" s="50">
        <f t="shared" si="5"/>
        <v>116844403.70672382</v>
      </c>
      <c r="I29" s="12"/>
    </row>
    <row r="30" spans="2:14" x14ac:dyDescent="0.3">
      <c r="B30" s="48">
        <f t="shared" si="3"/>
        <v>12</v>
      </c>
      <c r="C30" s="49">
        <f t="shared" si="0"/>
        <v>1060652.476907114</v>
      </c>
      <c r="D30" s="50">
        <f t="shared" si="4"/>
        <v>681592.35495588905</v>
      </c>
      <c r="E30" s="50">
        <f t="shared" si="1"/>
        <v>297010.24995122501</v>
      </c>
      <c r="F30" s="45">
        <f t="shared" si="2"/>
        <v>82049.872000000003</v>
      </c>
      <c r="G30" s="50">
        <f t="shared" si="5"/>
        <v>116547393.4567726</v>
      </c>
      <c r="I30" s="12"/>
    </row>
    <row r="31" spans="2:14" x14ac:dyDescent="0.3">
      <c r="B31" s="48">
        <f t="shared" si="3"/>
        <v>13</v>
      </c>
      <c r="C31" s="49">
        <f t="shared" si="0"/>
        <v>1060652.476907114</v>
      </c>
      <c r="D31" s="50">
        <f t="shared" si="4"/>
        <v>679859.79516450688</v>
      </c>
      <c r="E31" s="50">
        <f t="shared" si="1"/>
        <v>298742.80974260718</v>
      </c>
      <c r="F31" s="45">
        <f t="shared" si="2"/>
        <v>82049.872000000003</v>
      </c>
      <c r="G31" s="50">
        <f t="shared" si="5"/>
        <v>116248650.64703</v>
      </c>
      <c r="I31" s="12"/>
    </row>
    <row r="32" spans="2:14" x14ac:dyDescent="0.3">
      <c r="B32" s="48">
        <f t="shared" si="3"/>
        <v>14</v>
      </c>
      <c r="C32" s="49">
        <f t="shared" si="0"/>
        <v>1060652.476907114</v>
      </c>
      <c r="D32" s="50">
        <f t="shared" si="4"/>
        <v>678117.12877434178</v>
      </c>
      <c r="E32" s="50">
        <f t="shared" si="1"/>
        <v>300485.47613277228</v>
      </c>
      <c r="F32" s="45">
        <f t="shared" si="2"/>
        <v>82049.872000000003</v>
      </c>
      <c r="G32" s="50">
        <f t="shared" si="5"/>
        <v>115948165.17089723</v>
      </c>
      <c r="I32" s="12"/>
    </row>
    <row r="33" spans="2:9" x14ac:dyDescent="0.3">
      <c r="B33" s="48">
        <f t="shared" si="3"/>
        <v>15</v>
      </c>
      <c r="C33" s="49">
        <f t="shared" si="0"/>
        <v>1060652.476907114</v>
      </c>
      <c r="D33" s="50">
        <f t="shared" si="4"/>
        <v>676364.29683023388</v>
      </c>
      <c r="E33" s="50">
        <f t="shared" si="1"/>
        <v>302238.30807688017</v>
      </c>
      <c r="F33" s="45">
        <f t="shared" si="2"/>
        <v>82049.872000000003</v>
      </c>
      <c r="G33" s="50">
        <f t="shared" si="5"/>
        <v>115645926.86282036</v>
      </c>
      <c r="I33" s="12"/>
    </row>
    <row r="34" spans="2:9" x14ac:dyDescent="0.3">
      <c r="B34" s="48">
        <f t="shared" si="3"/>
        <v>16</v>
      </c>
      <c r="C34" s="49">
        <f t="shared" si="0"/>
        <v>1060652.476907114</v>
      </c>
      <c r="D34" s="50">
        <f t="shared" si="4"/>
        <v>674601.24003311887</v>
      </c>
      <c r="E34" s="50">
        <f t="shared" si="1"/>
        <v>304001.36487399519</v>
      </c>
      <c r="F34" s="45">
        <f t="shared" si="2"/>
        <v>82049.872000000003</v>
      </c>
      <c r="G34" s="50">
        <f t="shared" si="5"/>
        <v>115341925.49794637</v>
      </c>
      <c r="I34" s="12"/>
    </row>
    <row r="35" spans="2:9" x14ac:dyDescent="0.3">
      <c r="B35" s="48">
        <f t="shared" si="3"/>
        <v>17</v>
      </c>
      <c r="C35" s="49">
        <f t="shared" si="0"/>
        <v>1060652.476907114</v>
      </c>
      <c r="D35" s="50">
        <f t="shared" si="4"/>
        <v>672827.89873802057</v>
      </c>
      <c r="E35" s="50">
        <f t="shared" si="1"/>
        <v>305774.70616909349</v>
      </c>
      <c r="F35" s="45">
        <f t="shared" si="2"/>
        <v>82049.872000000003</v>
      </c>
      <c r="G35" s="50">
        <f t="shared" si="5"/>
        <v>115036150.79177727</v>
      </c>
      <c r="I35" s="12"/>
    </row>
    <row r="36" spans="2:9" x14ac:dyDescent="0.3">
      <c r="B36" s="48">
        <f t="shared" si="3"/>
        <v>18</v>
      </c>
      <c r="C36" s="49">
        <f t="shared" si="0"/>
        <v>1060652.476907114</v>
      </c>
      <c r="D36" s="50">
        <f t="shared" si="4"/>
        <v>671044.21295203408</v>
      </c>
      <c r="E36" s="50">
        <f t="shared" si="1"/>
        <v>307558.39195507998</v>
      </c>
      <c r="F36" s="45">
        <f t="shared" si="2"/>
        <v>82049.872000000003</v>
      </c>
      <c r="G36" s="50">
        <f t="shared" si="5"/>
        <v>114728592.39982219</v>
      </c>
      <c r="I36" s="12"/>
    </row>
    <row r="37" spans="2:9" x14ac:dyDescent="0.3">
      <c r="B37" s="48">
        <f t="shared" si="3"/>
        <v>19</v>
      </c>
      <c r="C37" s="49">
        <f t="shared" si="0"/>
        <v>1060652.476907114</v>
      </c>
      <c r="D37" s="50">
        <f t="shared" si="4"/>
        <v>669250.12233229622</v>
      </c>
      <c r="E37" s="50">
        <f t="shared" si="1"/>
        <v>309352.48257481784</v>
      </c>
      <c r="F37" s="45">
        <f t="shared" si="2"/>
        <v>82049.872000000003</v>
      </c>
      <c r="G37" s="50">
        <f t="shared" si="5"/>
        <v>114419239.91724737</v>
      </c>
      <c r="I37" s="12"/>
    </row>
    <row r="38" spans="2:9" x14ac:dyDescent="0.3">
      <c r="B38" s="48">
        <f t="shared" si="3"/>
        <v>20</v>
      </c>
      <c r="C38" s="49">
        <f t="shared" si="0"/>
        <v>1060652.476907114</v>
      </c>
      <c r="D38" s="50">
        <f t="shared" si="4"/>
        <v>667445.56618394307</v>
      </c>
      <c r="E38" s="50">
        <f t="shared" si="1"/>
        <v>311157.03872317099</v>
      </c>
      <c r="F38" s="45">
        <f t="shared" si="2"/>
        <v>82049.872000000003</v>
      </c>
      <c r="G38" s="50">
        <f t="shared" si="5"/>
        <v>114108082.8785242</v>
      </c>
      <c r="I38" s="12"/>
    </row>
    <row r="39" spans="2:9" x14ac:dyDescent="0.3">
      <c r="B39" s="48">
        <f t="shared" si="3"/>
        <v>21</v>
      </c>
      <c r="C39" s="49">
        <f t="shared" si="0"/>
        <v>1060652.476907114</v>
      </c>
      <c r="D39" s="50">
        <f t="shared" si="4"/>
        <v>665630.48345805786</v>
      </c>
      <c r="E39" s="50">
        <f t="shared" si="1"/>
        <v>312972.1214490562</v>
      </c>
      <c r="F39" s="45">
        <f t="shared" si="2"/>
        <v>82049.872000000003</v>
      </c>
      <c r="G39" s="50">
        <f t="shared" si="5"/>
        <v>113795110.75707515</v>
      </c>
      <c r="I39" s="12"/>
    </row>
    <row r="40" spans="2:9" x14ac:dyDescent="0.3">
      <c r="B40" s="48">
        <f t="shared" si="3"/>
        <v>22</v>
      </c>
      <c r="C40" s="49">
        <f t="shared" si="0"/>
        <v>1060652.476907114</v>
      </c>
      <c r="D40" s="50">
        <f t="shared" si="4"/>
        <v>663804.81274960516</v>
      </c>
      <c r="E40" s="50">
        <f t="shared" si="1"/>
        <v>314797.7921575089</v>
      </c>
      <c r="F40" s="45">
        <f t="shared" si="2"/>
        <v>82049.872000000003</v>
      </c>
      <c r="G40" s="50">
        <f t="shared" si="5"/>
        <v>113480312.96491763</v>
      </c>
      <c r="I40" s="12"/>
    </row>
    <row r="41" spans="2:9" x14ac:dyDescent="0.3">
      <c r="B41" s="48">
        <f t="shared" si="3"/>
        <v>23</v>
      </c>
      <c r="C41" s="49">
        <f t="shared" si="0"/>
        <v>1060652.476907114</v>
      </c>
      <c r="D41" s="50">
        <f t="shared" si="4"/>
        <v>661968.49229535297</v>
      </c>
      <c r="E41" s="50">
        <f t="shared" si="1"/>
        <v>316634.11261176108</v>
      </c>
      <c r="F41" s="45">
        <f t="shared" si="2"/>
        <v>82049.872000000003</v>
      </c>
      <c r="G41" s="50">
        <f t="shared" si="5"/>
        <v>113163678.85230587</v>
      </c>
      <c r="I41" s="12"/>
    </row>
    <row r="42" spans="2:9" x14ac:dyDescent="0.3">
      <c r="B42" s="48">
        <f t="shared" si="3"/>
        <v>24</v>
      </c>
      <c r="C42" s="49">
        <f t="shared" si="0"/>
        <v>1060652.476907114</v>
      </c>
      <c r="D42" s="50">
        <f t="shared" si="4"/>
        <v>660121.45997178426</v>
      </c>
      <c r="E42" s="50">
        <f t="shared" si="1"/>
        <v>318481.14493532979</v>
      </c>
      <c r="F42" s="45">
        <f t="shared" si="2"/>
        <v>82049.872000000003</v>
      </c>
      <c r="G42" s="50">
        <f t="shared" si="5"/>
        <v>112845197.70737055</v>
      </c>
      <c r="I42" s="12"/>
    </row>
    <row r="43" spans="2:9" x14ac:dyDescent="0.3">
      <c r="B43" s="48">
        <f t="shared" si="3"/>
        <v>25</v>
      </c>
      <c r="C43" s="49">
        <f t="shared" si="0"/>
        <v>1060652.476907114</v>
      </c>
      <c r="D43" s="50">
        <f t="shared" si="4"/>
        <v>658263.65329299495</v>
      </c>
      <c r="E43" s="50">
        <f t="shared" si="1"/>
        <v>320338.95161411911</v>
      </c>
      <c r="F43" s="45">
        <f t="shared" si="2"/>
        <v>82049.872000000003</v>
      </c>
      <c r="G43" s="50">
        <f t="shared" si="5"/>
        <v>112524858.75575644</v>
      </c>
      <c r="I43" s="12"/>
    </row>
    <row r="44" spans="2:9" x14ac:dyDescent="0.3">
      <c r="B44" s="48">
        <f t="shared" si="3"/>
        <v>26</v>
      </c>
      <c r="C44" s="49">
        <f t="shared" si="0"/>
        <v>1060652.476907114</v>
      </c>
      <c r="D44" s="50">
        <f t="shared" si="4"/>
        <v>656395.00940857932</v>
      </c>
      <c r="E44" s="50">
        <f t="shared" si="1"/>
        <v>322207.59549853473</v>
      </c>
      <c r="F44" s="45">
        <f t="shared" si="2"/>
        <v>82049.872000000003</v>
      </c>
      <c r="G44" s="50">
        <f t="shared" si="5"/>
        <v>112202651.16025791</v>
      </c>
      <c r="I44" s="12"/>
    </row>
    <row r="45" spans="2:9" x14ac:dyDescent="0.3">
      <c r="B45" s="48">
        <f t="shared" si="3"/>
        <v>27</v>
      </c>
      <c r="C45" s="49">
        <f t="shared" si="0"/>
        <v>1060652.476907114</v>
      </c>
      <c r="D45" s="50">
        <f t="shared" si="4"/>
        <v>654515.46510150458</v>
      </c>
      <c r="E45" s="50">
        <f t="shared" si="1"/>
        <v>324087.13980560948</v>
      </c>
      <c r="F45" s="45">
        <f t="shared" si="2"/>
        <v>82049.872000000003</v>
      </c>
      <c r="G45" s="50">
        <f t="shared" si="5"/>
        <v>111878564.02045229</v>
      </c>
      <c r="I45" s="12"/>
    </row>
    <row r="46" spans="2:9" x14ac:dyDescent="0.3">
      <c r="B46" s="48">
        <f t="shared" si="3"/>
        <v>28</v>
      </c>
      <c r="C46" s="49">
        <f t="shared" si="0"/>
        <v>1060652.476907114</v>
      </c>
      <c r="D46" s="50">
        <f t="shared" si="4"/>
        <v>652624.95678597176</v>
      </c>
      <c r="E46" s="50">
        <f t="shared" si="1"/>
        <v>325977.64812114229</v>
      </c>
      <c r="F46" s="45">
        <f t="shared" si="2"/>
        <v>82049.872000000003</v>
      </c>
      <c r="G46" s="50">
        <f t="shared" si="5"/>
        <v>111552586.37233114</v>
      </c>
      <c r="I46" s="12"/>
    </row>
    <row r="47" spans="2:9" x14ac:dyDescent="0.3">
      <c r="B47" s="48">
        <f t="shared" si="3"/>
        <v>29</v>
      </c>
      <c r="C47" s="49">
        <f t="shared" si="0"/>
        <v>1060652.476907114</v>
      </c>
      <c r="D47" s="50">
        <f t="shared" si="4"/>
        <v>650723.42050526512</v>
      </c>
      <c r="E47" s="50">
        <f t="shared" si="1"/>
        <v>327879.18440184894</v>
      </c>
      <c r="F47" s="45">
        <f t="shared" si="2"/>
        <v>82049.872000000003</v>
      </c>
      <c r="G47" s="50">
        <f t="shared" si="5"/>
        <v>111224707.18792929</v>
      </c>
      <c r="I47" s="12"/>
    </row>
    <row r="48" spans="2:9" x14ac:dyDescent="0.3">
      <c r="B48" s="48">
        <f t="shared" si="3"/>
        <v>30</v>
      </c>
      <c r="C48" s="49">
        <f t="shared" si="0"/>
        <v>1060652.476907114</v>
      </c>
      <c r="D48" s="50">
        <f t="shared" si="4"/>
        <v>648810.79192958761</v>
      </c>
      <c r="E48" s="50">
        <f t="shared" si="1"/>
        <v>329791.81297752645</v>
      </c>
      <c r="F48" s="45">
        <f t="shared" si="2"/>
        <v>82049.872000000003</v>
      </c>
      <c r="G48" s="50">
        <f t="shared" si="5"/>
        <v>110894915.37495176</v>
      </c>
      <c r="I48" s="12"/>
    </row>
    <row r="49" spans="2:9" x14ac:dyDescent="0.3">
      <c r="B49" s="48">
        <f t="shared" si="3"/>
        <v>31</v>
      </c>
      <c r="C49" s="49">
        <f t="shared" si="0"/>
        <v>1060652.476907114</v>
      </c>
      <c r="D49" s="50">
        <f t="shared" si="4"/>
        <v>646887.0063538854</v>
      </c>
      <c r="E49" s="50">
        <f t="shared" si="1"/>
        <v>331715.59855322866</v>
      </c>
      <c r="F49" s="45">
        <f t="shared" si="2"/>
        <v>82049.872000000003</v>
      </c>
      <c r="G49" s="50">
        <f t="shared" si="5"/>
        <v>110563199.77639854</v>
      </c>
      <c r="I49" s="12"/>
    </row>
    <row r="50" spans="2:9" x14ac:dyDescent="0.3">
      <c r="B50" s="48">
        <f t="shared" si="3"/>
        <v>32</v>
      </c>
      <c r="C50" s="49">
        <f t="shared" si="0"/>
        <v>1060652.476907114</v>
      </c>
      <c r="D50" s="50">
        <f t="shared" si="4"/>
        <v>644951.99869565829</v>
      </c>
      <c r="E50" s="50">
        <f t="shared" si="1"/>
        <v>333650.60621145577</v>
      </c>
      <c r="F50" s="45">
        <f t="shared" si="2"/>
        <v>82049.872000000003</v>
      </c>
      <c r="G50" s="50">
        <f t="shared" si="5"/>
        <v>110229549.17018709</v>
      </c>
      <c r="I50" s="12"/>
    </row>
    <row r="51" spans="2:9" x14ac:dyDescent="0.3">
      <c r="B51" s="48">
        <f t="shared" si="3"/>
        <v>33</v>
      </c>
      <c r="C51" s="49">
        <f t="shared" si="0"/>
        <v>1060652.476907114</v>
      </c>
      <c r="D51" s="50">
        <f t="shared" si="4"/>
        <v>643005.7034927581</v>
      </c>
      <c r="E51" s="50">
        <f t="shared" si="1"/>
        <v>335596.90141435596</v>
      </c>
      <c r="F51" s="45">
        <f t="shared" si="2"/>
        <v>82049.872000000003</v>
      </c>
      <c r="G51" s="50">
        <f t="shared" si="5"/>
        <v>109893952.26877274</v>
      </c>
      <c r="I51" s="12"/>
    </row>
    <row r="52" spans="2:9" x14ac:dyDescent="0.3">
      <c r="B52" s="48">
        <f t="shared" si="3"/>
        <v>34</v>
      </c>
      <c r="C52" s="49">
        <f t="shared" si="0"/>
        <v>1060652.476907114</v>
      </c>
      <c r="D52" s="50">
        <f t="shared" si="4"/>
        <v>641048.05490117439</v>
      </c>
      <c r="E52" s="50">
        <f t="shared" si="1"/>
        <v>337554.55000593967</v>
      </c>
      <c r="F52" s="45">
        <f t="shared" si="2"/>
        <v>82049.872000000003</v>
      </c>
      <c r="G52" s="50">
        <f t="shared" si="5"/>
        <v>109556397.71876679</v>
      </c>
      <c r="I52" s="12"/>
    </row>
    <row r="53" spans="2:9" x14ac:dyDescent="0.3">
      <c r="B53" s="48">
        <f t="shared" si="3"/>
        <v>35</v>
      </c>
      <c r="C53" s="49">
        <f t="shared" si="0"/>
        <v>1060652.476907114</v>
      </c>
      <c r="D53" s="50">
        <f t="shared" si="4"/>
        <v>639078.98669280647</v>
      </c>
      <c r="E53" s="50">
        <f t="shared" si="1"/>
        <v>339523.61821430759</v>
      </c>
      <c r="F53" s="45">
        <f t="shared" si="2"/>
        <v>82049.872000000003</v>
      </c>
      <c r="G53" s="50">
        <f t="shared" si="5"/>
        <v>109216874.10055248</v>
      </c>
      <c r="I53" s="12"/>
    </row>
    <row r="54" spans="2:9" x14ac:dyDescent="0.3">
      <c r="B54" s="48">
        <f t="shared" si="3"/>
        <v>36</v>
      </c>
      <c r="C54" s="49">
        <f t="shared" si="0"/>
        <v>1060652.476907114</v>
      </c>
      <c r="D54" s="50">
        <f t="shared" si="4"/>
        <v>637098.43225322291</v>
      </c>
      <c r="E54" s="50">
        <f t="shared" si="1"/>
        <v>341504.17265389115</v>
      </c>
      <c r="F54" s="45">
        <f t="shared" si="2"/>
        <v>82049.872000000003</v>
      </c>
      <c r="G54" s="50">
        <f t="shared" si="5"/>
        <v>108875369.92789859</v>
      </c>
      <c r="I54" s="12"/>
    </row>
    <row r="55" spans="2:9" x14ac:dyDescent="0.3">
      <c r="B55" s="48">
        <f t="shared" si="3"/>
        <v>37</v>
      </c>
      <c r="C55" s="49">
        <f t="shared" si="0"/>
        <v>1060652.476907114</v>
      </c>
      <c r="D55" s="50">
        <f t="shared" si="4"/>
        <v>635106.32457940851</v>
      </c>
      <c r="E55" s="50">
        <f t="shared" si="1"/>
        <v>343496.28032770555</v>
      </c>
      <c r="F55" s="45">
        <f t="shared" si="2"/>
        <v>82049.872000000003</v>
      </c>
      <c r="G55" s="50">
        <f t="shared" si="5"/>
        <v>108531873.64757088</v>
      </c>
      <c r="I55" s="12"/>
    </row>
    <row r="56" spans="2:9" x14ac:dyDescent="0.3">
      <c r="B56" s="48">
        <f t="shared" si="3"/>
        <v>38</v>
      </c>
      <c r="C56" s="49">
        <f t="shared" si="0"/>
        <v>1060652.476907114</v>
      </c>
      <c r="D56" s="50">
        <f t="shared" si="4"/>
        <v>633102.59627749689</v>
      </c>
      <c r="E56" s="50">
        <f t="shared" si="1"/>
        <v>345500.00862961716</v>
      </c>
      <c r="F56" s="45">
        <f t="shared" si="2"/>
        <v>82049.872000000003</v>
      </c>
      <c r="G56" s="50">
        <f t="shared" si="5"/>
        <v>108186373.63894126</v>
      </c>
      <c r="I56" s="12"/>
    </row>
    <row r="57" spans="2:9" x14ac:dyDescent="0.3">
      <c r="B57" s="48">
        <f t="shared" si="3"/>
        <v>39</v>
      </c>
      <c r="C57" s="49">
        <f t="shared" si="0"/>
        <v>1060652.476907114</v>
      </c>
      <c r="D57" s="50">
        <f t="shared" si="4"/>
        <v>631087.17956049065</v>
      </c>
      <c r="E57" s="50">
        <f t="shared" si="1"/>
        <v>347515.42534662341</v>
      </c>
      <c r="F57" s="45">
        <f t="shared" si="2"/>
        <v>82049.872000000003</v>
      </c>
      <c r="G57" s="50">
        <f t="shared" si="5"/>
        <v>107838858.21359463</v>
      </c>
      <c r="I57" s="12"/>
    </row>
    <row r="58" spans="2:9" x14ac:dyDescent="0.3">
      <c r="B58" s="48">
        <f t="shared" si="3"/>
        <v>40</v>
      </c>
      <c r="C58" s="49">
        <f t="shared" si="0"/>
        <v>1060652.476907114</v>
      </c>
      <c r="D58" s="50">
        <f t="shared" si="4"/>
        <v>629060.00624596863</v>
      </c>
      <c r="E58" s="50">
        <f t="shared" si="1"/>
        <v>349542.59866114543</v>
      </c>
      <c r="F58" s="45">
        <f t="shared" si="2"/>
        <v>82049.872000000003</v>
      </c>
      <c r="G58" s="50">
        <f t="shared" si="5"/>
        <v>107489315.61493349</v>
      </c>
      <c r="I58" s="12"/>
    </row>
    <row r="59" spans="2:9" x14ac:dyDescent="0.3">
      <c r="B59" s="48">
        <f t="shared" si="3"/>
        <v>41</v>
      </c>
      <c r="C59" s="49">
        <f t="shared" si="0"/>
        <v>1060652.476907114</v>
      </c>
      <c r="D59" s="50">
        <f t="shared" si="4"/>
        <v>627021.00775377871</v>
      </c>
      <c r="E59" s="50">
        <f t="shared" si="1"/>
        <v>351581.59715333534</v>
      </c>
      <c r="F59" s="45">
        <f t="shared" si="2"/>
        <v>82049.872000000003</v>
      </c>
      <c r="G59" s="50">
        <f t="shared" si="5"/>
        <v>107137734.01778015</v>
      </c>
      <c r="I59" s="12"/>
    </row>
    <row r="60" spans="2:9" x14ac:dyDescent="0.3">
      <c r="B60" s="48">
        <f t="shared" si="3"/>
        <v>42</v>
      </c>
      <c r="C60" s="49">
        <f t="shared" si="0"/>
        <v>1060652.476907114</v>
      </c>
      <c r="D60" s="50">
        <f t="shared" si="4"/>
        <v>624970.11510371766</v>
      </c>
      <c r="E60" s="50">
        <f t="shared" si="1"/>
        <v>353632.4898033964</v>
      </c>
      <c r="F60" s="45">
        <f t="shared" si="2"/>
        <v>82049.872000000003</v>
      </c>
      <c r="G60" s="50">
        <f t="shared" si="5"/>
        <v>106784101.52797675</v>
      </c>
      <c r="I60" s="12"/>
    </row>
    <row r="61" spans="2:9" x14ac:dyDescent="0.3">
      <c r="B61" s="48">
        <f t="shared" si="3"/>
        <v>43</v>
      </c>
      <c r="C61" s="49">
        <f t="shared" si="0"/>
        <v>1060652.476907114</v>
      </c>
      <c r="D61" s="50">
        <f t="shared" si="4"/>
        <v>622907.25891319779</v>
      </c>
      <c r="E61" s="50">
        <f t="shared" si="1"/>
        <v>355695.34599391627</v>
      </c>
      <c r="F61" s="45">
        <f t="shared" si="2"/>
        <v>82049.872000000003</v>
      </c>
      <c r="G61" s="50">
        <f t="shared" si="5"/>
        <v>106428406.18198283</v>
      </c>
      <c r="I61" s="12"/>
    </row>
    <row r="62" spans="2:9" x14ac:dyDescent="0.3">
      <c r="B62" s="48">
        <f t="shared" si="3"/>
        <v>44</v>
      </c>
      <c r="C62" s="49">
        <f t="shared" si="0"/>
        <v>1060652.476907114</v>
      </c>
      <c r="D62" s="50">
        <f t="shared" si="4"/>
        <v>620832.36939489993</v>
      </c>
      <c r="E62" s="50">
        <f t="shared" si="1"/>
        <v>357770.23551221413</v>
      </c>
      <c r="F62" s="45">
        <f t="shared" si="2"/>
        <v>82049.872000000003</v>
      </c>
      <c r="G62" s="50">
        <f t="shared" si="5"/>
        <v>106070635.94647062</v>
      </c>
      <c r="I62" s="12"/>
    </row>
    <row r="63" spans="2:9" x14ac:dyDescent="0.3">
      <c r="B63" s="48">
        <f t="shared" si="3"/>
        <v>45</v>
      </c>
      <c r="C63" s="49">
        <f t="shared" si="0"/>
        <v>1060652.476907114</v>
      </c>
      <c r="D63" s="50">
        <f t="shared" si="4"/>
        <v>618745.37635441206</v>
      </c>
      <c r="E63" s="50">
        <f t="shared" si="1"/>
        <v>359857.228552702</v>
      </c>
      <c r="F63" s="45">
        <f t="shared" si="2"/>
        <v>82049.872000000003</v>
      </c>
      <c r="G63" s="50">
        <f t="shared" si="5"/>
        <v>105710778.71791792</v>
      </c>
      <c r="I63" s="12"/>
    </row>
    <row r="64" spans="2:9" x14ac:dyDescent="0.3">
      <c r="B64" s="48">
        <f t="shared" si="3"/>
        <v>46</v>
      </c>
      <c r="C64" s="49">
        <f t="shared" si="0"/>
        <v>1060652.476907114</v>
      </c>
      <c r="D64" s="50">
        <f t="shared" si="4"/>
        <v>616646.20918785455</v>
      </c>
      <c r="E64" s="50">
        <f t="shared" si="1"/>
        <v>361956.39571925951</v>
      </c>
      <c r="F64" s="45">
        <f t="shared" si="2"/>
        <v>82049.872000000003</v>
      </c>
      <c r="G64" s="50">
        <f t="shared" si="5"/>
        <v>105348822.32219866</v>
      </c>
      <c r="I64" s="12"/>
    </row>
    <row r="65" spans="2:9" x14ac:dyDescent="0.3">
      <c r="B65" s="48">
        <f t="shared" si="3"/>
        <v>47</v>
      </c>
      <c r="C65" s="49">
        <f t="shared" si="0"/>
        <v>1060652.476907114</v>
      </c>
      <c r="D65" s="50">
        <f t="shared" si="4"/>
        <v>614534.79687949223</v>
      </c>
      <c r="E65" s="50">
        <f t="shared" si="1"/>
        <v>364067.80802762182</v>
      </c>
      <c r="F65" s="45">
        <f t="shared" si="2"/>
        <v>82049.872000000003</v>
      </c>
      <c r="G65" s="50">
        <f t="shared" si="5"/>
        <v>104984754.51417103</v>
      </c>
      <c r="I65" s="12"/>
    </row>
    <row r="66" spans="2:9" x14ac:dyDescent="0.3">
      <c r="B66" s="48">
        <f t="shared" si="3"/>
        <v>48</v>
      </c>
      <c r="C66" s="49">
        <f t="shared" si="0"/>
        <v>1060652.476907114</v>
      </c>
      <c r="D66" s="50">
        <f t="shared" si="4"/>
        <v>612411.06799933105</v>
      </c>
      <c r="E66" s="50">
        <f t="shared" si="1"/>
        <v>366191.53690778301</v>
      </c>
      <c r="F66" s="45">
        <f t="shared" si="2"/>
        <v>82049.872000000003</v>
      </c>
      <c r="G66" s="50">
        <f t="shared" si="5"/>
        <v>104618562.97726326</v>
      </c>
      <c r="I66" s="12"/>
    </row>
    <row r="67" spans="2:9" x14ac:dyDescent="0.3">
      <c r="B67" s="48">
        <f t="shared" si="3"/>
        <v>49</v>
      </c>
      <c r="C67" s="49">
        <f t="shared" si="0"/>
        <v>1060652.476907114</v>
      </c>
      <c r="D67" s="50">
        <f t="shared" si="4"/>
        <v>610274.95070070238</v>
      </c>
      <c r="E67" s="50">
        <f t="shared" si="1"/>
        <v>368327.65420641168</v>
      </c>
      <c r="F67" s="45">
        <f t="shared" si="2"/>
        <v>82049.872000000003</v>
      </c>
      <c r="G67" s="50">
        <f t="shared" si="5"/>
        <v>104250235.32305685</v>
      </c>
      <c r="I67" s="12"/>
    </row>
    <row r="68" spans="2:9" x14ac:dyDescent="0.3">
      <c r="B68" s="48">
        <f t="shared" si="3"/>
        <v>50</v>
      </c>
      <c r="C68" s="49">
        <f t="shared" si="0"/>
        <v>1060652.476907114</v>
      </c>
      <c r="D68" s="50">
        <f t="shared" si="4"/>
        <v>608126.37271783175</v>
      </c>
      <c r="E68" s="50">
        <f t="shared" si="1"/>
        <v>370476.23218928231</v>
      </c>
      <c r="F68" s="45">
        <f t="shared" si="2"/>
        <v>82049.872000000003</v>
      </c>
      <c r="G68" s="50">
        <f t="shared" si="5"/>
        <v>103879759.09086756</v>
      </c>
      <c r="I68" s="12"/>
    </row>
    <row r="69" spans="2:9" x14ac:dyDescent="0.3">
      <c r="B69" s="48">
        <f t="shared" si="3"/>
        <v>51</v>
      </c>
      <c r="C69" s="49">
        <f t="shared" si="0"/>
        <v>1060652.476907114</v>
      </c>
      <c r="D69" s="50">
        <f t="shared" si="4"/>
        <v>605965.26136339421</v>
      </c>
      <c r="E69" s="50">
        <f t="shared" si="1"/>
        <v>372637.34354371985</v>
      </c>
      <c r="F69" s="45">
        <f t="shared" si="2"/>
        <v>82049.872000000003</v>
      </c>
      <c r="G69" s="50">
        <f t="shared" si="5"/>
        <v>103507121.74732384</v>
      </c>
      <c r="I69" s="12"/>
    </row>
    <row r="70" spans="2:9" x14ac:dyDescent="0.3">
      <c r="B70" s="48">
        <f t="shared" si="3"/>
        <v>52</v>
      </c>
      <c r="C70" s="49">
        <f t="shared" si="0"/>
        <v>1060652.476907114</v>
      </c>
      <c r="D70" s="50">
        <f t="shared" si="4"/>
        <v>603791.54352605587</v>
      </c>
      <c r="E70" s="50">
        <f t="shared" si="1"/>
        <v>374811.06138105819</v>
      </c>
      <c r="F70" s="45">
        <f t="shared" si="2"/>
        <v>82049.872000000003</v>
      </c>
      <c r="G70" s="50">
        <f t="shared" si="5"/>
        <v>103132310.68594278</v>
      </c>
      <c r="I70" s="12"/>
    </row>
    <row r="71" spans="2:9" x14ac:dyDescent="0.3">
      <c r="B71" s="48">
        <f t="shared" si="3"/>
        <v>53</v>
      </c>
      <c r="C71" s="49">
        <f t="shared" si="0"/>
        <v>1060652.476907114</v>
      </c>
      <c r="D71" s="50">
        <f t="shared" si="4"/>
        <v>601605.14566799952</v>
      </c>
      <c r="E71" s="50">
        <f t="shared" si="1"/>
        <v>376997.45923911454</v>
      </c>
      <c r="F71" s="45">
        <f t="shared" si="2"/>
        <v>82049.872000000003</v>
      </c>
      <c r="G71" s="50">
        <f t="shared" si="5"/>
        <v>102755313.22670367</v>
      </c>
      <c r="I71" s="12"/>
    </row>
    <row r="72" spans="2:9" x14ac:dyDescent="0.3">
      <c r="B72" s="48">
        <f t="shared" si="3"/>
        <v>54</v>
      </c>
      <c r="C72" s="49">
        <f t="shared" si="0"/>
        <v>1060652.476907114</v>
      </c>
      <c r="D72" s="50">
        <f t="shared" si="4"/>
        <v>599405.99382243818</v>
      </c>
      <c r="E72" s="50">
        <f t="shared" si="1"/>
        <v>379196.61108467588</v>
      </c>
      <c r="F72" s="45">
        <f t="shared" si="2"/>
        <v>82049.872000000003</v>
      </c>
      <c r="G72" s="50">
        <f t="shared" si="5"/>
        <v>102376116.615619</v>
      </c>
      <c r="I72" s="12"/>
    </row>
    <row r="73" spans="2:9" x14ac:dyDescent="0.3">
      <c r="B73" s="48">
        <f t="shared" si="3"/>
        <v>55</v>
      </c>
      <c r="C73" s="49">
        <f t="shared" si="0"/>
        <v>1060652.476907114</v>
      </c>
      <c r="D73" s="50">
        <f t="shared" si="4"/>
        <v>597194.01359111094</v>
      </c>
      <c r="E73" s="50">
        <f t="shared" si="1"/>
        <v>381408.59131600312</v>
      </c>
      <c r="F73" s="45">
        <f t="shared" si="2"/>
        <v>82049.872000000003</v>
      </c>
      <c r="G73" s="50">
        <f t="shared" si="5"/>
        <v>101994708.024303</v>
      </c>
      <c r="I73" s="12"/>
    </row>
    <row r="74" spans="2:9" x14ac:dyDescent="0.3">
      <c r="B74" s="48">
        <f t="shared" si="3"/>
        <v>56</v>
      </c>
      <c r="C74" s="49">
        <f t="shared" si="0"/>
        <v>1060652.476907114</v>
      </c>
      <c r="D74" s="50">
        <f t="shared" si="4"/>
        <v>594969.13014176756</v>
      </c>
      <c r="E74" s="50">
        <f t="shared" si="1"/>
        <v>383633.4747653465</v>
      </c>
      <c r="F74" s="45">
        <f t="shared" si="2"/>
        <v>82049.872000000003</v>
      </c>
      <c r="G74" s="50">
        <f t="shared" si="5"/>
        <v>101611074.54953766</v>
      </c>
      <c r="I74" s="12"/>
    </row>
    <row r="75" spans="2:9" x14ac:dyDescent="0.3">
      <c r="B75" s="48">
        <f t="shared" si="3"/>
        <v>57</v>
      </c>
      <c r="C75" s="49">
        <f t="shared" si="0"/>
        <v>1060652.476907114</v>
      </c>
      <c r="D75" s="50">
        <f t="shared" si="4"/>
        <v>592731.26820563641</v>
      </c>
      <c r="E75" s="50">
        <f t="shared" si="1"/>
        <v>385871.33670147764</v>
      </c>
      <c r="F75" s="45">
        <f t="shared" si="2"/>
        <v>82049.872000000003</v>
      </c>
      <c r="G75" s="50">
        <f t="shared" si="5"/>
        <v>101225203.21283618</v>
      </c>
      <c r="I75" s="12"/>
    </row>
    <row r="76" spans="2:9" x14ac:dyDescent="0.3">
      <c r="B76" s="48">
        <f t="shared" si="3"/>
        <v>58</v>
      </c>
      <c r="C76" s="49">
        <f t="shared" si="0"/>
        <v>1060652.476907114</v>
      </c>
      <c r="D76" s="50">
        <f t="shared" si="4"/>
        <v>590480.35207487771</v>
      </c>
      <c r="E76" s="50">
        <f t="shared" si="1"/>
        <v>388122.25283223635</v>
      </c>
      <c r="F76" s="45">
        <f t="shared" si="2"/>
        <v>82049.872000000003</v>
      </c>
      <c r="G76" s="50">
        <f t="shared" si="5"/>
        <v>100837080.96000394</v>
      </c>
      <c r="I76" s="12"/>
    </row>
    <row r="77" spans="2:9" x14ac:dyDescent="0.3">
      <c r="B77" s="48">
        <f t="shared" si="3"/>
        <v>59</v>
      </c>
      <c r="C77" s="49">
        <f t="shared" si="0"/>
        <v>1060652.476907114</v>
      </c>
      <c r="D77" s="50">
        <f t="shared" si="4"/>
        <v>588216.30560002301</v>
      </c>
      <c r="E77" s="50">
        <f t="shared" si="1"/>
        <v>390386.29930709105</v>
      </c>
      <c r="F77" s="45">
        <f t="shared" si="2"/>
        <v>82049.872000000003</v>
      </c>
      <c r="G77" s="50">
        <f t="shared" si="5"/>
        <v>100446694.66069685</v>
      </c>
      <c r="I77" s="12"/>
    </row>
    <row r="78" spans="2:9" x14ac:dyDescent="0.3">
      <c r="B78" s="48">
        <f t="shared" si="3"/>
        <v>60</v>
      </c>
      <c r="C78" s="49">
        <f t="shared" si="0"/>
        <v>1060652.476907114</v>
      </c>
      <c r="D78" s="50">
        <f t="shared" si="4"/>
        <v>585939.05218739831</v>
      </c>
      <c r="E78" s="50">
        <f t="shared" si="1"/>
        <v>392663.55271971575</v>
      </c>
      <c r="F78" s="45">
        <f t="shared" si="2"/>
        <v>82049.872000000003</v>
      </c>
      <c r="G78" s="50">
        <f t="shared" si="5"/>
        <v>100054031.10797714</v>
      </c>
      <c r="I78" s="12"/>
    </row>
    <row r="79" spans="2:9" x14ac:dyDescent="0.3">
      <c r="B79" s="48">
        <f t="shared" si="3"/>
        <v>61</v>
      </c>
      <c r="C79" s="49">
        <f t="shared" si="0"/>
        <v>1060652.476907114</v>
      </c>
      <c r="D79" s="50">
        <f t="shared" si="4"/>
        <v>583648.51479653339</v>
      </c>
      <c r="E79" s="50">
        <f t="shared" si="1"/>
        <v>394954.09011058067</v>
      </c>
      <c r="F79" s="45">
        <f t="shared" si="2"/>
        <v>82049.872000000003</v>
      </c>
      <c r="G79" s="50">
        <f t="shared" si="5"/>
        <v>99659077.017866552</v>
      </c>
      <c r="I79" s="12"/>
    </row>
    <row r="80" spans="2:9" x14ac:dyDescent="0.3">
      <c r="B80" s="48">
        <f t="shared" si="3"/>
        <v>62</v>
      </c>
      <c r="C80" s="49">
        <f t="shared" si="0"/>
        <v>1060652.476907114</v>
      </c>
      <c r="D80" s="50">
        <f t="shared" si="4"/>
        <v>581344.61593755498</v>
      </c>
      <c r="E80" s="50">
        <f t="shared" si="1"/>
        <v>397257.98896955908</v>
      </c>
      <c r="F80" s="45">
        <f t="shared" si="2"/>
        <v>82049.872000000003</v>
      </c>
      <c r="G80" s="50">
        <f t="shared" si="5"/>
        <v>99261819.028896987</v>
      </c>
      <c r="I80" s="12"/>
    </row>
    <row r="81" spans="2:9" x14ac:dyDescent="0.3">
      <c r="B81" s="48">
        <f t="shared" si="3"/>
        <v>63</v>
      </c>
      <c r="C81" s="49">
        <f t="shared" si="0"/>
        <v>1060652.476907114</v>
      </c>
      <c r="D81" s="50">
        <f t="shared" si="4"/>
        <v>579027.27766856586</v>
      </c>
      <c r="E81" s="50">
        <f t="shared" si="1"/>
        <v>399575.3272385482</v>
      </c>
      <c r="F81" s="45">
        <f t="shared" si="2"/>
        <v>82049.872000000003</v>
      </c>
      <c r="G81" s="50">
        <f t="shared" si="5"/>
        <v>98862243.701658443</v>
      </c>
      <c r="I81" s="12"/>
    </row>
    <row r="82" spans="2:9" x14ac:dyDescent="0.3">
      <c r="B82" s="48">
        <f t="shared" si="3"/>
        <v>64</v>
      </c>
      <c r="C82" s="49">
        <f t="shared" si="0"/>
        <v>1060652.476907114</v>
      </c>
      <c r="D82" s="50">
        <f t="shared" si="4"/>
        <v>576696.42159300763</v>
      </c>
      <c r="E82" s="50">
        <f t="shared" si="1"/>
        <v>401906.18331410643</v>
      </c>
      <c r="F82" s="45">
        <f t="shared" si="2"/>
        <v>82049.872000000003</v>
      </c>
      <c r="G82" s="50">
        <f t="shared" si="5"/>
        <v>98460337.518344343</v>
      </c>
      <c r="I82" s="12"/>
    </row>
    <row r="83" spans="2:9" x14ac:dyDescent="0.3">
      <c r="B83" s="48">
        <f t="shared" si="3"/>
        <v>65</v>
      </c>
      <c r="C83" s="49">
        <f t="shared" si="0"/>
        <v>1060652.476907114</v>
      </c>
      <c r="D83" s="50">
        <f t="shared" si="4"/>
        <v>574351.96885700873</v>
      </c>
      <c r="E83" s="50">
        <f t="shared" si="1"/>
        <v>404250.63605010533</v>
      </c>
      <c r="F83" s="45">
        <f t="shared" si="2"/>
        <v>82049.872000000003</v>
      </c>
      <c r="G83" s="50">
        <f t="shared" si="5"/>
        <v>98056086.882294238</v>
      </c>
      <c r="I83" s="12"/>
    </row>
    <row r="84" spans="2:9" x14ac:dyDescent="0.3">
      <c r="B84" s="48">
        <f t="shared" si="3"/>
        <v>66</v>
      </c>
      <c r="C84" s="49">
        <f t="shared" ref="C84:C147" si="6">IF(B84&lt;=($C$4)*12,(PMT($C$5/12,($C$4)*12,-$C$3,,0)+F84),"")</f>
        <v>1060652.476907114</v>
      </c>
      <c r="D84" s="50">
        <f t="shared" si="4"/>
        <v>571993.84014671645</v>
      </c>
      <c r="E84" s="50">
        <f t="shared" ref="E84:E147" si="7">IFERROR(+C84-D84-F84,"")</f>
        <v>406608.76476039761</v>
      </c>
      <c r="F84" s="45">
        <f t="shared" si="2"/>
        <v>82049.872000000003</v>
      </c>
      <c r="G84" s="50">
        <f t="shared" si="5"/>
        <v>97649478.117533833</v>
      </c>
      <c r="I84" s="12"/>
    </row>
    <row r="85" spans="2:9" x14ac:dyDescent="0.3">
      <c r="B85" s="48">
        <f t="shared" ref="B85:B148" si="8">IFERROR(IF(B84+1&gt;($C$4)*12,"",B84+1),"")</f>
        <v>67</v>
      </c>
      <c r="C85" s="49">
        <f t="shared" si="6"/>
        <v>1060652.476907114</v>
      </c>
      <c r="D85" s="50">
        <f t="shared" ref="D85:D148" si="9">IFERROR(IF(G84&lt;0.01,"",G84*$C$5/360*30),"")</f>
        <v>569621.95568561403</v>
      </c>
      <c r="E85" s="50">
        <f t="shared" si="7"/>
        <v>408980.64922150003</v>
      </c>
      <c r="F85" s="45">
        <f t="shared" si="2"/>
        <v>82049.872000000003</v>
      </c>
      <c r="G85" s="50">
        <f t="shared" ref="G85:G148" si="10">IFERROR(+G84-E85,"")</f>
        <v>97240497.468312338</v>
      </c>
      <c r="I85" s="12"/>
    </row>
    <row r="86" spans="2:9" x14ac:dyDescent="0.3">
      <c r="B86" s="48">
        <f t="shared" si="8"/>
        <v>68</v>
      </c>
      <c r="C86" s="49">
        <f t="shared" si="6"/>
        <v>1060652.476907114</v>
      </c>
      <c r="D86" s="50">
        <f t="shared" si="9"/>
        <v>567236.23523182201</v>
      </c>
      <c r="E86" s="50">
        <f t="shared" si="7"/>
        <v>411366.36967529205</v>
      </c>
      <c r="F86" s="45">
        <f t="shared" si="2"/>
        <v>82049.872000000003</v>
      </c>
      <c r="G86" s="50">
        <f t="shared" si="10"/>
        <v>96829131.098637044</v>
      </c>
      <c r="I86" s="12"/>
    </row>
    <row r="87" spans="2:9" x14ac:dyDescent="0.3">
      <c r="B87" s="48">
        <f t="shared" si="8"/>
        <v>69</v>
      </c>
      <c r="C87" s="49">
        <f t="shared" si="6"/>
        <v>1060652.476907114</v>
      </c>
      <c r="D87" s="50">
        <f t="shared" si="9"/>
        <v>564836.59807538288</v>
      </c>
      <c r="E87" s="50">
        <f t="shared" si="7"/>
        <v>413766.00683173118</v>
      </c>
      <c r="F87" s="45">
        <f t="shared" si="2"/>
        <v>82049.872000000003</v>
      </c>
      <c r="G87" s="50">
        <f t="shared" si="10"/>
        <v>96415365.091805309</v>
      </c>
      <c r="I87" s="12"/>
    </row>
    <row r="88" spans="2:9" x14ac:dyDescent="0.3">
      <c r="B88" s="48">
        <f t="shared" si="8"/>
        <v>70</v>
      </c>
      <c r="C88" s="49">
        <f t="shared" si="6"/>
        <v>1060652.476907114</v>
      </c>
      <c r="D88" s="50">
        <f t="shared" si="9"/>
        <v>562422.96303553099</v>
      </c>
      <c r="E88" s="50">
        <f t="shared" si="7"/>
        <v>416179.64187158307</v>
      </c>
      <c r="F88" s="45">
        <f t="shared" si="2"/>
        <v>82049.872000000003</v>
      </c>
      <c r="G88" s="50">
        <f t="shared" si="10"/>
        <v>95999185.449933723</v>
      </c>
      <c r="I88" s="12"/>
    </row>
    <row r="89" spans="2:9" x14ac:dyDescent="0.3">
      <c r="B89" s="48">
        <f t="shared" si="8"/>
        <v>71</v>
      </c>
      <c r="C89" s="49">
        <f t="shared" si="6"/>
        <v>1060652.476907114</v>
      </c>
      <c r="D89" s="50">
        <f t="shared" si="9"/>
        <v>559995.2484579467</v>
      </c>
      <c r="E89" s="50">
        <f t="shared" si="7"/>
        <v>418607.35644916736</v>
      </c>
      <c r="F89" s="45">
        <f t="shared" si="2"/>
        <v>82049.872000000003</v>
      </c>
      <c r="G89" s="50">
        <f t="shared" si="10"/>
        <v>95580578.093484551</v>
      </c>
      <c r="I89" s="12"/>
    </row>
    <row r="90" spans="2:9" x14ac:dyDescent="0.3">
      <c r="B90" s="48">
        <f t="shared" si="8"/>
        <v>72</v>
      </c>
      <c r="C90" s="49">
        <f t="shared" si="6"/>
        <v>1060652.476907114</v>
      </c>
      <c r="D90" s="50">
        <f t="shared" si="9"/>
        <v>557553.37221199332</v>
      </c>
      <c r="E90" s="50">
        <f t="shared" si="7"/>
        <v>421049.23269512074</v>
      </c>
      <c r="F90" s="45">
        <f t="shared" si="2"/>
        <v>82049.872000000003</v>
      </c>
      <c r="G90" s="50">
        <f t="shared" si="10"/>
        <v>95159528.860789433</v>
      </c>
      <c r="I90" s="12"/>
    </row>
    <row r="91" spans="2:9" x14ac:dyDescent="0.3">
      <c r="B91" s="48">
        <f t="shared" si="8"/>
        <v>73</v>
      </c>
      <c r="C91" s="49">
        <f t="shared" si="6"/>
        <v>1060652.476907114</v>
      </c>
      <c r="D91" s="50">
        <f t="shared" si="9"/>
        <v>555097.25168793846</v>
      </c>
      <c r="E91" s="50">
        <f t="shared" si="7"/>
        <v>423505.35321917559</v>
      </c>
      <c r="F91" s="45">
        <f t="shared" si="2"/>
        <v>82049.872000000003</v>
      </c>
      <c r="G91" s="50">
        <f t="shared" si="10"/>
        <v>94736023.507570252</v>
      </c>
      <c r="I91" s="12"/>
    </row>
    <row r="92" spans="2:9" x14ac:dyDescent="0.3">
      <c r="B92" s="48">
        <f t="shared" si="8"/>
        <v>74</v>
      </c>
      <c r="C92" s="49">
        <f t="shared" si="6"/>
        <v>1060652.476907114</v>
      </c>
      <c r="D92" s="50">
        <f t="shared" si="9"/>
        <v>552626.80379415979</v>
      </c>
      <c r="E92" s="50">
        <f t="shared" si="7"/>
        <v>425975.80111295427</v>
      </c>
      <c r="F92" s="45">
        <f t="shared" si="2"/>
        <v>82049.872000000003</v>
      </c>
      <c r="G92" s="50">
        <f t="shared" si="10"/>
        <v>94310047.706457302</v>
      </c>
      <c r="I92" s="12"/>
    </row>
    <row r="93" spans="2:9" x14ac:dyDescent="0.3">
      <c r="B93" s="48">
        <f t="shared" si="8"/>
        <v>75</v>
      </c>
      <c r="C93" s="49">
        <f t="shared" si="6"/>
        <v>1060652.476907114</v>
      </c>
      <c r="D93" s="50">
        <f t="shared" si="9"/>
        <v>550141.94495433429</v>
      </c>
      <c r="E93" s="50">
        <f t="shared" si="7"/>
        <v>428460.65995277977</v>
      </c>
      <c r="F93" s="45">
        <f t="shared" si="2"/>
        <v>82049.872000000003</v>
      </c>
      <c r="G93" s="50">
        <f t="shared" si="10"/>
        <v>93881587.046504527</v>
      </c>
      <c r="I93" s="12"/>
    </row>
    <row r="94" spans="2:9" x14ac:dyDescent="0.3">
      <c r="B94" s="48">
        <f t="shared" si="8"/>
        <v>76</v>
      </c>
      <c r="C94" s="49">
        <f t="shared" si="6"/>
        <v>1060652.476907114</v>
      </c>
      <c r="D94" s="50">
        <f t="shared" si="9"/>
        <v>547642.59110460978</v>
      </c>
      <c r="E94" s="50">
        <f t="shared" si="7"/>
        <v>430960.01380250428</v>
      </c>
      <c r="F94" s="45">
        <f t="shared" ref="F94:F157" si="11">IF(B94&gt;($C$4)*12,"",($D$14))</f>
        <v>82049.872000000003</v>
      </c>
      <c r="G94" s="50">
        <f t="shared" si="10"/>
        <v>93450627.032702029</v>
      </c>
      <c r="I94" s="12"/>
    </row>
    <row r="95" spans="2:9" x14ac:dyDescent="0.3">
      <c r="B95" s="48">
        <f t="shared" si="8"/>
        <v>77</v>
      </c>
      <c r="C95" s="49">
        <f t="shared" si="6"/>
        <v>1060652.476907114</v>
      </c>
      <c r="D95" s="50">
        <f t="shared" si="9"/>
        <v>545128.65769076196</v>
      </c>
      <c r="E95" s="50">
        <f t="shared" si="7"/>
        <v>433473.9472163521</v>
      </c>
      <c r="F95" s="45">
        <f t="shared" si="11"/>
        <v>82049.872000000003</v>
      </c>
      <c r="G95" s="50">
        <f t="shared" si="10"/>
        <v>93017153.085485682</v>
      </c>
      <c r="I95" s="12"/>
    </row>
    <row r="96" spans="2:9" x14ac:dyDescent="0.3">
      <c r="B96" s="48">
        <f t="shared" si="8"/>
        <v>78</v>
      </c>
      <c r="C96" s="49">
        <f t="shared" si="6"/>
        <v>1060652.476907114</v>
      </c>
      <c r="D96" s="50">
        <f t="shared" si="9"/>
        <v>542600.05966533313</v>
      </c>
      <c r="E96" s="50">
        <f t="shared" si="7"/>
        <v>436002.54524178093</v>
      </c>
      <c r="F96" s="45">
        <f t="shared" si="11"/>
        <v>82049.872000000003</v>
      </c>
      <c r="G96" s="50">
        <f t="shared" si="10"/>
        <v>92581150.540243894</v>
      </c>
      <c r="I96" s="12"/>
    </row>
    <row r="97" spans="2:9" x14ac:dyDescent="0.3">
      <c r="B97" s="48">
        <f t="shared" si="8"/>
        <v>79</v>
      </c>
      <c r="C97" s="49">
        <f t="shared" si="6"/>
        <v>1060652.476907114</v>
      </c>
      <c r="D97" s="50">
        <f t="shared" si="9"/>
        <v>540056.71148475609</v>
      </c>
      <c r="E97" s="50">
        <f t="shared" si="7"/>
        <v>438545.89342235797</v>
      </c>
      <c r="F97" s="45">
        <f t="shared" si="11"/>
        <v>82049.872000000003</v>
      </c>
      <c r="G97" s="50">
        <f t="shared" si="10"/>
        <v>92142604.646821529</v>
      </c>
      <c r="I97" s="12"/>
    </row>
    <row r="98" spans="2:9" x14ac:dyDescent="0.3">
      <c r="B98" s="48">
        <f t="shared" si="8"/>
        <v>80</v>
      </c>
      <c r="C98" s="49">
        <f t="shared" si="6"/>
        <v>1060652.476907114</v>
      </c>
      <c r="D98" s="50">
        <f t="shared" si="9"/>
        <v>537498.5271064589</v>
      </c>
      <c r="E98" s="50">
        <f t="shared" si="7"/>
        <v>441104.07780065516</v>
      </c>
      <c r="F98" s="45">
        <f t="shared" si="11"/>
        <v>82049.872000000003</v>
      </c>
      <c r="G98" s="50">
        <f t="shared" si="10"/>
        <v>91701500.569020867</v>
      </c>
      <c r="I98" s="12"/>
    </row>
    <row r="99" spans="2:9" x14ac:dyDescent="0.3">
      <c r="B99" s="48">
        <f t="shared" si="8"/>
        <v>81</v>
      </c>
      <c r="C99" s="49">
        <f t="shared" si="6"/>
        <v>1060652.476907114</v>
      </c>
      <c r="D99" s="50">
        <f t="shared" si="9"/>
        <v>534925.41998595512</v>
      </c>
      <c r="E99" s="50">
        <f t="shared" si="7"/>
        <v>443677.18492115894</v>
      </c>
      <c r="F99" s="45">
        <f t="shared" si="11"/>
        <v>82049.872000000003</v>
      </c>
      <c r="G99" s="50">
        <f t="shared" si="10"/>
        <v>91257823.384099707</v>
      </c>
      <c r="I99" s="12"/>
    </row>
    <row r="100" spans="2:9" x14ac:dyDescent="0.3">
      <c r="B100" s="48">
        <f t="shared" si="8"/>
        <v>82</v>
      </c>
      <c r="C100" s="49">
        <f t="shared" si="6"/>
        <v>1060652.476907114</v>
      </c>
      <c r="D100" s="50">
        <f t="shared" si="9"/>
        <v>532337.30307391507</v>
      </c>
      <c r="E100" s="50">
        <f t="shared" si="7"/>
        <v>446265.30183319899</v>
      </c>
      <c r="F100" s="45">
        <f t="shared" si="11"/>
        <v>82049.872000000003</v>
      </c>
      <c r="G100" s="50">
        <f t="shared" si="10"/>
        <v>90811558.08226651</v>
      </c>
      <c r="I100" s="12"/>
    </row>
    <row r="101" spans="2:9" x14ac:dyDescent="0.3">
      <c r="B101" s="48">
        <f t="shared" si="8"/>
        <v>83</v>
      </c>
      <c r="C101" s="49">
        <f t="shared" si="6"/>
        <v>1060652.476907114</v>
      </c>
      <c r="D101" s="50">
        <f t="shared" si="9"/>
        <v>529734.08881322143</v>
      </c>
      <c r="E101" s="50">
        <f t="shared" si="7"/>
        <v>448868.51609389263</v>
      </c>
      <c r="F101" s="45">
        <f t="shared" si="11"/>
        <v>82049.872000000003</v>
      </c>
      <c r="G101" s="50">
        <f t="shared" si="10"/>
        <v>90362689.566172615</v>
      </c>
      <c r="I101" s="12"/>
    </row>
    <row r="102" spans="2:9" x14ac:dyDescent="0.3">
      <c r="B102" s="48">
        <f t="shared" si="8"/>
        <v>84</v>
      </c>
      <c r="C102" s="49">
        <f t="shared" si="6"/>
        <v>1060652.476907114</v>
      </c>
      <c r="D102" s="50">
        <f t="shared" si="9"/>
        <v>527115.68913600699</v>
      </c>
      <c r="E102" s="50">
        <f t="shared" si="7"/>
        <v>451486.91577110707</v>
      </c>
      <c r="F102" s="45">
        <f t="shared" si="11"/>
        <v>82049.872000000003</v>
      </c>
      <c r="G102" s="50">
        <f t="shared" si="10"/>
        <v>89911202.650401503</v>
      </c>
      <c r="I102" s="12"/>
    </row>
    <row r="103" spans="2:9" x14ac:dyDescent="0.3">
      <c r="B103" s="48">
        <f t="shared" si="8"/>
        <v>85</v>
      </c>
      <c r="C103" s="49">
        <f t="shared" si="6"/>
        <v>1060652.476907114</v>
      </c>
      <c r="D103" s="50">
        <f t="shared" si="9"/>
        <v>524482.01546067547</v>
      </c>
      <c r="E103" s="50">
        <f t="shared" si="7"/>
        <v>454120.58944643859</v>
      </c>
      <c r="F103" s="45">
        <f t="shared" si="11"/>
        <v>82049.872000000003</v>
      </c>
      <c r="G103" s="50">
        <f t="shared" si="10"/>
        <v>89457082.060955063</v>
      </c>
      <c r="I103" s="12"/>
    </row>
    <row r="104" spans="2:9" x14ac:dyDescent="0.3">
      <c r="B104" s="48">
        <f t="shared" si="8"/>
        <v>86</v>
      </c>
      <c r="C104" s="49">
        <f t="shared" si="6"/>
        <v>1060652.476907114</v>
      </c>
      <c r="D104" s="50">
        <f t="shared" si="9"/>
        <v>521832.97868890461</v>
      </c>
      <c r="E104" s="50">
        <f t="shared" si="7"/>
        <v>456769.62621820951</v>
      </c>
      <c r="F104" s="45">
        <f t="shared" si="11"/>
        <v>82049.872000000003</v>
      </c>
      <c r="G104" s="50">
        <f t="shared" si="10"/>
        <v>89000312.434736848</v>
      </c>
      <c r="I104" s="12"/>
    </row>
    <row r="105" spans="2:9" x14ac:dyDescent="0.3">
      <c r="B105" s="48">
        <f t="shared" si="8"/>
        <v>87</v>
      </c>
      <c r="C105" s="49">
        <f t="shared" si="6"/>
        <v>1060652.476907114</v>
      </c>
      <c r="D105" s="50">
        <f t="shared" si="9"/>
        <v>519168.4892026317</v>
      </c>
      <c r="E105" s="50">
        <f t="shared" si="7"/>
        <v>459434.11570448242</v>
      </c>
      <c r="F105" s="45">
        <f t="shared" si="11"/>
        <v>82049.872000000003</v>
      </c>
      <c r="G105" s="50">
        <f t="shared" si="10"/>
        <v>88540878.319032371</v>
      </c>
      <c r="I105" s="12"/>
    </row>
    <row r="106" spans="2:9" x14ac:dyDescent="0.3">
      <c r="B106" s="48">
        <f t="shared" si="8"/>
        <v>88</v>
      </c>
      <c r="C106" s="49">
        <f t="shared" si="6"/>
        <v>1060652.476907114</v>
      </c>
      <c r="D106" s="50">
        <f t="shared" si="9"/>
        <v>516488.45686102222</v>
      </c>
      <c r="E106" s="50">
        <f t="shared" si="7"/>
        <v>462114.1480460919</v>
      </c>
      <c r="F106" s="45">
        <f t="shared" si="11"/>
        <v>82049.872000000003</v>
      </c>
      <c r="G106" s="50">
        <f t="shared" si="10"/>
        <v>88078764.17098628</v>
      </c>
      <c r="I106" s="12"/>
    </row>
    <row r="107" spans="2:9" x14ac:dyDescent="0.3">
      <c r="B107" s="48">
        <f t="shared" si="8"/>
        <v>89</v>
      </c>
      <c r="C107" s="49">
        <f t="shared" si="6"/>
        <v>1060652.476907114</v>
      </c>
      <c r="D107" s="50">
        <f t="shared" si="9"/>
        <v>513792.79099742003</v>
      </c>
      <c r="E107" s="50">
        <f t="shared" si="7"/>
        <v>464809.81390969409</v>
      </c>
      <c r="F107" s="45">
        <f t="shared" si="11"/>
        <v>82049.872000000003</v>
      </c>
      <c r="G107" s="50">
        <f t="shared" si="10"/>
        <v>87613954.357076585</v>
      </c>
      <c r="I107" s="12"/>
    </row>
    <row r="108" spans="2:9" x14ac:dyDescent="0.3">
      <c r="B108" s="48">
        <f t="shared" si="8"/>
        <v>90</v>
      </c>
      <c r="C108" s="49">
        <f t="shared" si="6"/>
        <v>1060652.476907114</v>
      </c>
      <c r="D108" s="50">
        <f t="shared" si="9"/>
        <v>511081.4004162802</v>
      </c>
      <c r="E108" s="50">
        <f t="shared" si="7"/>
        <v>467521.20449083392</v>
      </c>
      <c r="F108" s="45">
        <f t="shared" si="11"/>
        <v>82049.872000000003</v>
      </c>
      <c r="G108" s="50">
        <f t="shared" si="10"/>
        <v>87146433.152585745</v>
      </c>
      <c r="I108" s="12"/>
    </row>
    <row r="109" spans="2:9" x14ac:dyDescent="0.3">
      <c r="B109" s="48">
        <f t="shared" si="8"/>
        <v>91</v>
      </c>
      <c r="C109" s="49">
        <f t="shared" si="6"/>
        <v>1060652.476907114</v>
      </c>
      <c r="D109" s="50">
        <f t="shared" si="9"/>
        <v>508354.1933900835</v>
      </c>
      <c r="E109" s="50">
        <f t="shared" si="7"/>
        <v>470248.41151703056</v>
      </c>
      <c r="F109" s="45">
        <f t="shared" si="11"/>
        <v>82049.872000000003</v>
      </c>
      <c r="G109" s="50">
        <f t="shared" si="10"/>
        <v>86676184.741068721</v>
      </c>
      <c r="I109" s="12"/>
    </row>
    <row r="110" spans="2:9" x14ac:dyDescent="0.3">
      <c r="B110" s="48">
        <f t="shared" si="8"/>
        <v>92</v>
      </c>
      <c r="C110" s="49">
        <f t="shared" si="6"/>
        <v>1060652.476907114</v>
      </c>
      <c r="D110" s="50">
        <f t="shared" si="9"/>
        <v>505611.07765623427</v>
      </c>
      <c r="E110" s="50">
        <f t="shared" si="7"/>
        <v>472991.52725087979</v>
      </c>
      <c r="F110" s="45">
        <f t="shared" si="11"/>
        <v>82049.872000000003</v>
      </c>
      <c r="G110" s="50">
        <f t="shared" si="10"/>
        <v>86203193.213817835</v>
      </c>
      <c r="I110" s="12"/>
    </row>
    <row r="111" spans="2:9" x14ac:dyDescent="0.3">
      <c r="B111" s="48">
        <f t="shared" si="8"/>
        <v>93</v>
      </c>
      <c r="C111" s="49">
        <f t="shared" si="6"/>
        <v>1060652.476907114</v>
      </c>
      <c r="D111" s="50">
        <f t="shared" si="9"/>
        <v>502851.96041393734</v>
      </c>
      <c r="E111" s="50">
        <f t="shared" si="7"/>
        <v>475750.64449317672</v>
      </c>
      <c r="F111" s="45">
        <f t="shared" si="11"/>
        <v>82049.872000000003</v>
      </c>
      <c r="G111" s="50">
        <f t="shared" si="10"/>
        <v>85727442.569324657</v>
      </c>
      <c r="I111" s="12"/>
    </row>
    <row r="112" spans="2:9" x14ac:dyDescent="0.3">
      <c r="B112" s="48">
        <f t="shared" si="8"/>
        <v>94</v>
      </c>
      <c r="C112" s="49">
        <f t="shared" si="6"/>
        <v>1060652.476907114</v>
      </c>
      <c r="D112" s="50">
        <f t="shared" si="9"/>
        <v>500076.74832106056</v>
      </c>
      <c r="E112" s="50">
        <f t="shared" si="7"/>
        <v>478525.8565860535</v>
      </c>
      <c r="F112" s="45">
        <f t="shared" si="11"/>
        <v>82049.872000000003</v>
      </c>
      <c r="G112" s="50">
        <f t="shared" si="10"/>
        <v>85248916.712738603</v>
      </c>
      <c r="I112" s="12"/>
    </row>
    <row r="113" spans="2:9" x14ac:dyDescent="0.3">
      <c r="B113" s="48">
        <f t="shared" si="8"/>
        <v>95</v>
      </c>
      <c r="C113" s="49">
        <f t="shared" si="6"/>
        <v>1060652.476907114</v>
      </c>
      <c r="D113" s="50">
        <f t="shared" si="9"/>
        <v>497285.34749097528</v>
      </c>
      <c r="E113" s="50">
        <f t="shared" si="7"/>
        <v>481317.25741613877</v>
      </c>
      <c r="F113" s="45">
        <f t="shared" si="11"/>
        <v>82049.872000000003</v>
      </c>
      <c r="G113" s="50">
        <f t="shared" si="10"/>
        <v>84767599.455322459</v>
      </c>
      <c r="I113" s="12"/>
    </row>
    <row r="114" spans="2:9" x14ac:dyDescent="0.3">
      <c r="B114" s="48">
        <f t="shared" si="8"/>
        <v>96</v>
      </c>
      <c r="C114" s="49">
        <f t="shared" si="6"/>
        <v>1060652.476907114</v>
      </c>
      <c r="D114" s="50">
        <f t="shared" si="9"/>
        <v>494477.66348938103</v>
      </c>
      <c r="E114" s="50">
        <f t="shared" si="7"/>
        <v>484124.94141773297</v>
      </c>
      <c r="F114" s="45">
        <f t="shared" si="11"/>
        <v>82049.872000000003</v>
      </c>
      <c r="G114" s="50">
        <f t="shared" si="10"/>
        <v>84283474.513904721</v>
      </c>
      <c r="I114" s="12"/>
    </row>
    <row r="115" spans="2:9" x14ac:dyDescent="0.3">
      <c r="B115" s="48">
        <f t="shared" si="8"/>
        <v>97</v>
      </c>
      <c r="C115" s="49">
        <f t="shared" si="6"/>
        <v>1060652.476907114</v>
      </c>
      <c r="D115" s="50">
        <f t="shared" si="9"/>
        <v>491653.60133111087</v>
      </c>
      <c r="E115" s="50">
        <f t="shared" si="7"/>
        <v>486949.00357600325</v>
      </c>
      <c r="F115" s="45">
        <f t="shared" si="11"/>
        <v>82049.872000000003</v>
      </c>
      <c r="G115" s="50">
        <f t="shared" si="10"/>
        <v>83796525.51032871</v>
      </c>
      <c r="I115" s="12"/>
    </row>
    <row r="116" spans="2:9" x14ac:dyDescent="0.3">
      <c r="B116" s="48">
        <f t="shared" si="8"/>
        <v>98</v>
      </c>
      <c r="C116" s="49">
        <f t="shared" si="6"/>
        <v>1060652.476907114</v>
      </c>
      <c r="D116" s="50">
        <f t="shared" si="9"/>
        <v>488813.06547691755</v>
      </c>
      <c r="E116" s="50">
        <f t="shared" si="7"/>
        <v>489789.53943019651</v>
      </c>
      <c r="F116" s="45">
        <f t="shared" si="11"/>
        <v>82049.872000000003</v>
      </c>
      <c r="G116" s="50">
        <f t="shared" si="10"/>
        <v>83306735.970898509</v>
      </c>
      <c r="I116" s="12"/>
    </row>
    <row r="117" spans="2:9" x14ac:dyDescent="0.3">
      <c r="B117" s="48">
        <f t="shared" si="8"/>
        <v>99</v>
      </c>
      <c r="C117" s="49">
        <f t="shared" si="6"/>
        <v>1060652.476907114</v>
      </c>
      <c r="D117" s="50">
        <f t="shared" si="9"/>
        <v>485955.95983024134</v>
      </c>
      <c r="E117" s="50">
        <f t="shared" si="7"/>
        <v>492646.64507687278</v>
      </c>
      <c r="F117" s="45">
        <f t="shared" si="11"/>
        <v>82049.872000000003</v>
      </c>
      <c r="G117" s="50">
        <f t="shared" si="10"/>
        <v>82814089.325821638</v>
      </c>
      <c r="I117" s="12"/>
    </row>
    <row r="118" spans="2:9" x14ac:dyDescent="0.3">
      <c r="B118" s="48">
        <f t="shared" si="8"/>
        <v>100</v>
      </c>
      <c r="C118" s="49">
        <f t="shared" si="6"/>
        <v>1060652.476907114</v>
      </c>
      <c r="D118" s="50">
        <f t="shared" si="9"/>
        <v>483082.18773395964</v>
      </c>
      <c r="E118" s="50">
        <f t="shared" si="7"/>
        <v>495520.41717315442</v>
      </c>
      <c r="F118" s="45">
        <f t="shared" si="11"/>
        <v>82049.872000000003</v>
      </c>
      <c r="G118" s="50">
        <f t="shared" si="10"/>
        <v>82318568.908648491</v>
      </c>
      <c r="I118" s="12"/>
    </row>
    <row r="119" spans="2:9" x14ac:dyDescent="0.3">
      <c r="B119" s="48">
        <f t="shared" si="8"/>
        <v>101</v>
      </c>
      <c r="C119" s="49">
        <f t="shared" si="6"/>
        <v>1060652.476907114</v>
      </c>
      <c r="D119" s="50">
        <f t="shared" si="9"/>
        <v>480191.65196711622</v>
      </c>
      <c r="E119" s="50">
        <f t="shared" si="7"/>
        <v>498410.95293999789</v>
      </c>
      <c r="F119" s="45">
        <f t="shared" si="11"/>
        <v>82049.872000000003</v>
      </c>
      <c r="G119" s="50">
        <f t="shared" si="10"/>
        <v>81820157.955708489</v>
      </c>
      <c r="I119" s="12"/>
    </row>
    <row r="120" spans="2:9" x14ac:dyDescent="0.3">
      <c r="B120" s="48">
        <f t="shared" si="8"/>
        <v>102</v>
      </c>
      <c r="C120" s="49">
        <f t="shared" si="6"/>
        <v>1060652.476907114</v>
      </c>
      <c r="D120" s="50">
        <f t="shared" si="9"/>
        <v>477284.2547416329</v>
      </c>
      <c r="E120" s="50">
        <f t="shared" si="7"/>
        <v>501318.35016548121</v>
      </c>
      <c r="F120" s="45">
        <f t="shared" si="11"/>
        <v>82049.872000000003</v>
      </c>
      <c r="G120" s="50">
        <f t="shared" si="10"/>
        <v>81318839.605543002</v>
      </c>
      <c r="I120" s="12"/>
    </row>
    <row r="121" spans="2:9" x14ac:dyDescent="0.3">
      <c r="B121" s="48">
        <f t="shared" si="8"/>
        <v>103</v>
      </c>
      <c r="C121" s="49">
        <f t="shared" si="6"/>
        <v>1060652.476907114</v>
      </c>
      <c r="D121" s="50">
        <f t="shared" si="9"/>
        <v>474359.89769900084</v>
      </c>
      <c r="E121" s="50">
        <f t="shared" si="7"/>
        <v>504242.70720811328</v>
      </c>
      <c r="F121" s="45">
        <f t="shared" si="11"/>
        <v>82049.872000000003</v>
      </c>
      <c r="G121" s="50">
        <f t="shared" si="10"/>
        <v>80814596.898334891</v>
      </c>
      <c r="I121" s="12"/>
    </row>
    <row r="122" spans="2:9" x14ac:dyDescent="0.3">
      <c r="B122" s="48">
        <f t="shared" si="8"/>
        <v>104</v>
      </c>
      <c r="C122" s="49">
        <f t="shared" si="6"/>
        <v>1060652.476907114</v>
      </c>
      <c r="D122" s="50">
        <f t="shared" si="9"/>
        <v>471418.48190695362</v>
      </c>
      <c r="E122" s="50">
        <f t="shared" si="7"/>
        <v>507184.12300016044</v>
      </c>
      <c r="F122" s="45">
        <f t="shared" si="11"/>
        <v>82049.872000000003</v>
      </c>
      <c r="G122" s="50">
        <f t="shared" si="10"/>
        <v>80307412.775334731</v>
      </c>
      <c r="I122" s="12"/>
    </row>
    <row r="123" spans="2:9" x14ac:dyDescent="0.3">
      <c r="B123" s="48">
        <f t="shared" si="8"/>
        <v>105</v>
      </c>
      <c r="C123" s="49">
        <f t="shared" si="6"/>
        <v>1060652.476907114</v>
      </c>
      <c r="D123" s="50">
        <f t="shared" si="9"/>
        <v>468459.90785611933</v>
      </c>
      <c r="E123" s="50">
        <f t="shared" si="7"/>
        <v>510142.69705099473</v>
      </c>
      <c r="F123" s="45">
        <f t="shared" si="11"/>
        <v>82049.872000000003</v>
      </c>
      <c r="G123" s="50">
        <f t="shared" si="10"/>
        <v>79797270.078283742</v>
      </c>
      <c r="I123" s="12"/>
    </row>
    <row r="124" spans="2:9" x14ac:dyDescent="0.3">
      <c r="B124" s="48">
        <f t="shared" si="8"/>
        <v>106</v>
      </c>
      <c r="C124" s="49">
        <f t="shared" si="6"/>
        <v>1060652.476907114</v>
      </c>
      <c r="D124" s="50">
        <f t="shared" si="9"/>
        <v>465484.07545665524</v>
      </c>
      <c r="E124" s="50">
        <f t="shared" si="7"/>
        <v>513118.52945045882</v>
      </c>
      <c r="F124" s="45">
        <f t="shared" si="11"/>
        <v>82049.872000000003</v>
      </c>
      <c r="G124" s="50">
        <f t="shared" si="10"/>
        <v>79284151.548833281</v>
      </c>
      <c r="I124" s="12"/>
    </row>
    <row r="125" spans="2:9" x14ac:dyDescent="0.3">
      <c r="B125" s="48">
        <f t="shared" si="8"/>
        <v>107</v>
      </c>
      <c r="C125" s="49">
        <f t="shared" si="6"/>
        <v>1060652.476907114</v>
      </c>
      <c r="D125" s="50">
        <f t="shared" si="9"/>
        <v>462490.88403486088</v>
      </c>
      <c r="E125" s="50">
        <f t="shared" si="7"/>
        <v>516111.72087225318</v>
      </c>
      <c r="F125" s="45">
        <f t="shared" si="11"/>
        <v>82049.872000000003</v>
      </c>
      <c r="G125" s="50">
        <f t="shared" si="10"/>
        <v>78768039.827961028</v>
      </c>
      <c r="I125" s="12"/>
    </row>
    <row r="126" spans="2:9" x14ac:dyDescent="0.3">
      <c r="B126" s="48">
        <f t="shared" si="8"/>
        <v>108</v>
      </c>
      <c r="C126" s="49">
        <f t="shared" si="6"/>
        <v>1060652.476907114</v>
      </c>
      <c r="D126" s="50">
        <f t="shared" si="9"/>
        <v>459480.23232977273</v>
      </c>
      <c r="E126" s="50">
        <f t="shared" si="7"/>
        <v>519122.37257734127</v>
      </c>
      <c r="F126" s="45">
        <f t="shared" si="11"/>
        <v>82049.872000000003</v>
      </c>
      <c r="G126" s="50">
        <f t="shared" si="10"/>
        <v>78248917.455383688</v>
      </c>
      <c r="I126" s="12"/>
    </row>
    <row r="127" spans="2:9" x14ac:dyDescent="0.3">
      <c r="B127" s="48">
        <f t="shared" si="8"/>
        <v>109</v>
      </c>
      <c r="C127" s="49">
        <f t="shared" si="6"/>
        <v>1060652.476907114</v>
      </c>
      <c r="D127" s="50">
        <f t="shared" si="9"/>
        <v>456452.01848973823</v>
      </c>
      <c r="E127" s="50">
        <f t="shared" si="7"/>
        <v>522150.58641737583</v>
      </c>
      <c r="F127" s="45">
        <f t="shared" si="11"/>
        <v>82049.872000000003</v>
      </c>
      <c r="G127" s="50">
        <f t="shared" si="10"/>
        <v>77726766.868966311</v>
      </c>
      <c r="I127" s="12"/>
    </row>
    <row r="128" spans="2:9" x14ac:dyDescent="0.3">
      <c r="B128" s="48">
        <f t="shared" si="8"/>
        <v>110</v>
      </c>
      <c r="C128" s="49">
        <f t="shared" si="6"/>
        <v>1060652.476907114</v>
      </c>
      <c r="D128" s="50">
        <f t="shared" si="9"/>
        <v>453406.14006897015</v>
      </c>
      <c r="E128" s="50">
        <f t="shared" si="7"/>
        <v>525196.4648381439</v>
      </c>
      <c r="F128" s="45">
        <f t="shared" si="11"/>
        <v>82049.872000000003</v>
      </c>
      <c r="G128" s="50">
        <f t="shared" si="10"/>
        <v>77201570.404128164</v>
      </c>
      <c r="I128" s="12"/>
    </row>
    <row r="129" spans="2:9" x14ac:dyDescent="0.3">
      <c r="B129" s="48">
        <f t="shared" si="8"/>
        <v>111</v>
      </c>
      <c r="C129" s="49">
        <f t="shared" si="6"/>
        <v>1060652.476907114</v>
      </c>
      <c r="D129" s="50">
        <f t="shared" si="9"/>
        <v>450342.49402408104</v>
      </c>
      <c r="E129" s="50">
        <f t="shared" si="7"/>
        <v>528260.11088303302</v>
      </c>
      <c r="F129" s="45">
        <f t="shared" si="11"/>
        <v>82049.872000000003</v>
      </c>
      <c r="G129" s="50">
        <f t="shared" si="10"/>
        <v>76673310.293245137</v>
      </c>
      <c r="I129" s="12"/>
    </row>
    <row r="130" spans="2:9" x14ac:dyDescent="0.3">
      <c r="B130" s="48">
        <f t="shared" si="8"/>
        <v>112</v>
      </c>
      <c r="C130" s="49">
        <f t="shared" si="6"/>
        <v>1060652.476907114</v>
      </c>
      <c r="D130" s="50">
        <f t="shared" si="9"/>
        <v>447260.97671059665</v>
      </c>
      <c r="E130" s="50">
        <f t="shared" si="7"/>
        <v>531341.62819651747</v>
      </c>
      <c r="F130" s="45">
        <f t="shared" si="11"/>
        <v>82049.872000000003</v>
      </c>
      <c r="G130" s="50">
        <f t="shared" si="10"/>
        <v>76141968.665048614</v>
      </c>
      <c r="I130" s="12"/>
    </row>
    <row r="131" spans="2:9" x14ac:dyDescent="0.3">
      <c r="B131" s="48">
        <f t="shared" si="8"/>
        <v>113</v>
      </c>
      <c r="C131" s="49">
        <f t="shared" si="6"/>
        <v>1060652.476907114</v>
      </c>
      <c r="D131" s="50">
        <f t="shared" si="9"/>
        <v>444161.4838794503</v>
      </c>
      <c r="E131" s="50">
        <f t="shared" si="7"/>
        <v>534441.12102766382</v>
      </c>
      <c r="F131" s="45">
        <f t="shared" si="11"/>
        <v>82049.872000000003</v>
      </c>
      <c r="G131" s="50">
        <f t="shared" si="10"/>
        <v>75607527.544020951</v>
      </c>
      <c r="I131" s="12"/>
    </row>
    <row r="132" spans="2:9" x14ac:dyDescent="0.3">
      <c r="B132" s="48">
        <f t="shared" si="8"/>
        <v>114</v>
      </c>
      <c r="C132" s="49">
        <f t="shared" si="6"/>
        <v>1060652.476907114</v>
      </c>
      <c r="D132" s="50">
        <f t="shared" si="9"/>
        <v>441043.91067345557</v>
      </c>
      <c r="E132" s="50">
        <f t="shared" si="7"/>
        <v>537558.69423365849</v>
      </c>
      <c r="F132" s="45">
        <f t="shared" si="11"/>
        <v>82049.872000000003</v>
      </c>
      <c r="G132" s="50">
        <f t="shared" si="10"/>
        <v>75069968.849787295</v>
      </c>
      <c r="I132" s="12"/>
    </row>
    <row r="133" spans="2:9" x14ac:dyDescent="0.3">
      <c r="B133" s="48">
        <f t="shared" si="8"/>
        <v>115</v>
      </c>
      <c r="C133" s="49">
        <f t="shared" si="6"/>
        <v>1060652.476907114</v>
      </c>
      <c r="D133" s="50">
        <f t="shared" si="9"/>
        <v>437908.15162375924</v>
      </c>
      <c r="E133" s="50">
        <f t="shared" si="7"/>
        <v>540694.45328335487</v>
      </c>
      <c r="F133" s="45">
        <f t="shared" si="11"/>
        <v>82049.872000000003</v>
      </c>
      <c r="G133" s="50">
        <f t="shared" si="10"/>
        <v>74529274.39650394</v>
      </c>
      <c r="I133" s="12"/>
    </row>
    <row r="134" spans="2:9" x14ac:dyDescent="0.3">
      <c r="B134" s="48">
        <f t="shared" si="8"/>
        <v>116</v>
      </c>
      <c r="C134" s="49">
        <f t="shared" si="6"/>
        <v>1060652.476907114</v>
      </c>
      <c r="D134" s="50">
        <f t="shared" si="9"/>
        <v>434754.100646273</v>
      </c>
      <c r="E134" s="50">
        <f t="shared" si="7"/>
        <v>543848.50426084106</v>
      </c>
      <c r="F134" s="45">
        <f t="shared" si="11"/>
        <v>82049.872000000003</v>
      </c>
      <c r="G134" s="50">
        <f t="shared" si="10"/>
        <v>73985425.892243102</v>
      </c>
      <c r="I134" s="12"/>
    </row>
    <row r="135" spans="2:9" x14ac:dyDescent="0.3">
      <c r="B135" s="48">
        <f t="shared" si="8"/>
        <v>117</v>
      </c>
      <c r="C135" s="49">
        <f t="shared" si="6"/>
        <v>1060652.476907114</v>
      </c>
      <c r="D135" s="50">
        <f t="shared" si="9"/>
        <v>431581.65103808482</v>
      </c>
      <c r="E135" s="50">
        <f t="shared" si="7"/>
        <v>547020.95386902918</v>
      </c>
      <c r="F135" s="45">
        <f t="shared" si="11"/>
        <v>82049.872000000003</v>
      </c>
      <c r="G135" s="50">
        <f t="shared" si="10"/>
        <v>73438404.938374072</v>
      </c>
      <c r="I135" s="12"/>
    </row>
    <row r="136" spans="2:9" x14ac:dyDescent="0.3">
      <c r="B136" s="48">
        <f t="shared" si="8"/>
        <v>118</v>
      </c>
      <c r="C136" s="49">
        <f t="shared" si="6"/>
        <v>1060652.476907114</v>
      </c>
      <c r="D136" s="50">
        <f t="shared" si="9"/>
        <v>428390.69547384873</v>
      </c>
      <c r="E136" s="50">
        <f t="shared" si="7"/>
        <v>550211.90943326533</v>
      </c>
      <c r="F136" s="45">
        <f t="shared" si="11"/>
        <v>82049.872000000003</v>
      </c>
      <c r="G136" s="50">
        <f t="shared" si="10"/>
        <v>72888193.028940812</v>
      </c>
      <c r="I136" s="12"/>
    </row>
    <row r="137" spans="2:9" x14ac:dyDescent="0.3">
      <c r="B137" s="48">
        <f t="shared" si="8"/>
        <v>119</v>
      </c>
      <c r="C137" s="49">
        <f t="shared" si="6"/>
        <v>1060652.476907114</v>
      </c>
      <c r="D137" s="50">
        <f t="shared" si="9"/>
        <v>425181.12600215478</v>
      </c>
      <c r="E137" s="50">
        <f t="shared" si="7"/>
        <v>553421.47890495928</v>
      </c>
      <c r="F137" s="45">
        <f t="shared" si="11"/>
        <v>82049.872000000003</v>
      </c>
      <c r="G137" s="50">
        <f t="shared" si="10"/>
        <v>72334771.550035849</v>
      </c>
      <c r="I137" s="12"/>
    </row>
    <row r="138" spans="2:9" x14ac:dyDescent="0.3">
      <c r="B138" s="48">
        <f t="shared" si="8"/>
        <v>120</v>
      </c>
      <c r="C138" s="49">
        <f t="shared" si="6"/>
        <v>1060652.476907114</v>
      </c>
      <c r="D138" s="50">
        <f t="shared" si="9"/>
        <v>421952.83404187585</v>
      </c>
      <c r="E138" s="50">
        <f t="shared" si="7"/>
        <v>556649.77086523827</v>
      </c>
      <c r="F138" s="45">
        <f t="shared" si="11"/>
        <v>82049.872000000003</v>
      </c>
      <c r="G138" s="50">
        <f t="shared" si="10"/>
        <v>71778121.779170617</v>
      </c>
      <c r="I138" s="12"/>
    </row>
    <row r="139" spans="2:9" x14ac:dyDescent="0.3">
      <c r="B139" s="48">
        <f t="shared" si="8"/>
        <v>121</v>
      </c>
      <c r="C139" s="49">
        <f t="shared" si="6"/>
        <v>1060652.476907114</v>
      </c>
      <c r="D139" s="50">
        <f t="shared" si="9"/>
        <v>418705.71037849528</v>
      </c>
      <c r="E139" s="50">
        <f t="shared" si="7"/>
        <v>559896.89452861878</v>
      </c>
      <c r="F139" s="45">
        <f t="shared" si="11"/>
        <v>82049.872000000003</v>
      </c>
      <c r="G139" s="50">
        <f t="shared" si="10"/>
        <v>71218224.884642005</v>
      </c>
      <c r="I139" s="12"/>
    </row>
    <row r="140" spans="2:9" x14ac:dyDescent="0.3">
      <c r="B140" s="48">
        <f t="shared" si="8"/>
        <v>122</v>
      </c>
      <c r="C140" s="49">
        <f t="shared" si="6"/>
        <v>1060652.476907114</v>
      </c>
      <c r="D140" s="50">
        <f t="shared" si="9"/>
        <v>415439.64516041172</v>
      </c>
      <c r="E140" s="50">
        <f t="shared" si="7"/>
        <v>563162.95974670234</v>
      </c>
      <c r="F140" s="45">
        <f t="shared" si="11"/>
        <v>82049.872000000003</v>
      </c>
      <c r="G140" s="50">
        <f t="shared" si="10"/>
        <v>70655061.924895301</v>
      </c>
      <c r="I140" s="12"/>
    </row>
    <row r="141" spans="2:9" x14ac:dyDescent="0.3">
      <c r="B141" s="48">
        <f t="shared" si="8"/>
        <v>123</v>
      </c>
      <c r="C141" s="49">
        <f t="shared" si="6"/>
        <v>1060652.476907114</v>
      </c>
      <c r="D141" s="50">
        <f t="shared" si="9"/>
        <v>412154.52789522265</v>
      </c>
      <c r="E141" s="50">
        <f t="shared" si="7"/>
        <v>566448.07701189141</v>
      </c>
      <c r="F141" s="45">
        <f t="shared" si="11"/>
        <v>82049.872000000003</v>
      </c>
      <c r="G141" s="50">
        <f t="shared" si="10"/>
        <v>70088613.847883403</v>
      </c>
      <c r="I141" s="12"/>
    </row>
    <row r="142" spans="2:9" x14ac:dyDescent="0.3">
      <c r="B142" s="48">
        <f t="shared" si="8"/>
        <v>124</v>
      </c>
      <c r="C142" s="49">
        <f t="shared" si="6"/>
        <v>1060652.476907114</v>
      </c>
      <c r="D142" s="50">
        <f t="shared" si="9"/>
        <v>408850.24744598655</v>
      </c>
      <c r="E142" s="50">
        <f t="shared" si="7"/>
        <v>569752.35746112745</v>
      </c>
      <c r="F142" s="45">
        <f t="shared" si="11"/>
        <v>82049.872000000003</v>
      </c>
      <c r="G142" s="50">
        <f t="shared" si="10"/>
        <v>69518861.490422279</v>
      </c>
      <c r="I142" s="12"/>
    </row>
    <row r="143" spans="2:9" x14ac:dyDescent="0.3">
      <c r="B143" s="48">
        <f t="shared" si="8"/>
        <v>125</v>
      </c>
      <c r="C143" s="49">
        <f t="shared" si="6"/>
        <v>1060652.476907114</v>
      </c>
      <c r="D143" s="50">
        <f t="shared" si="9"/>
        <v>405526.69202746334</v>
      </c>
      <c r="E143" s="50">
        <f t="shared" si="7"/>
        <v>573075.91287965071</v>
      </c>
      <c r="F143" s="45">
        <f t="shared" si="11"/>
        <v>82049.872000000003</v>
      </c>
      <c r="G143" s="50">
        <f t="shared" si="10"/>
        <v>68945785.577542633</v>
      </c>
      <c r="I143" s="12"/>
    </row>
    <row r="144" spans="2:9" x14ac:dyDescent="0.3">
      <c r="B144" s="48">
        <f t="shared" si="8"/>
        <v>126</v>
      </c>
      <c r="C144" s="49">
        <f t="shared" si="6"/>
        <v>1060652.476907114</v>
      </c>
      <c r="D144" s="50">
        <f t="shared" si="9"/>
        <v>402183.74920233211</v>
      </c>
      <c r="E144" s="50">
        <f t="shared" si="7"/>
        <v>576418.85570478195</v>
      </c>
      <c r="F144" s="45">
        <f t="shared" si="11"/>
        <v>82049.872000000003</v>
      </c>
      <c r="G144" s="50">
        <f t="shared" si="10"/>
        <v>68369366.721837848</v>
      </c>
      <c r="I144" s="12"/>
    </row>
    <row r="145" spans="2:9" x14ac:dyDescent="0.3">
      <c r="B145" s="48">
        <f t="shared" si="8"/>
        <v>127</v>
      </c>
      <c r="C145" s="49">
        <f t="shared" si="6"/>
        <v>1060652.476907114</v>
      </c>
      <c r="D145" s="50">
        <f t="shared" si="9"/>
        <v>398821.30587738752</v>
      </c>
      <c r="E145" s="50">
        <f t="shared" si="7"/>
        <v>579781.29902972654</v>
      </c>
      <c r="F145" s="45">
        <f t="shared" si="11"/>
        <v>82049.872000000003</v>
      </c>
      <c r="G145" s="50">
        <f t="shared" si="10"/>
        <v>67789585.422808126</v>
      </c>
      <c r="I145" s="12"/>
    </row>
    <row r="146" spans="2:9" x14ac:dyDescent="0.3">
      <c r="B146" s="48">
        <f t="shared" si="8"/>
        <v>128</v>
      </c>
      <c r="C146" s="49">
        <f t="shared" si="6"/>
        <v>1060652.476907114</v>
      </c>
      <c r="D146" s="50">
        <f t="shared" si="9"/>
        <v>395439.24829971412</v>
      </c>
      <c r="E146" s="50">
        <f t="shared" si="7"/>
        <v>583163.35660739988</v>
      </c>
      <c r="F146" s="45">
        <f t="shared" si="11"/>
        <v>82049.872000000003</v>
      </c>
      <c r="G146" s="50">
        <f t="shared" si="10"/>
        <v>67206422.066200733</v>
      </c>
      <c r="I146" s="12"/>
    </row>
    <row r="147" spans="2:9" x14ac:dyDescent="0.3">
      <c r="B147" s="48">
        <f t="shared" si="8"/>
        <v>129</v>
      </c>
      <c r="C147" s="49">
        <f t="shared" si="6"/>
        <v>1060652.476907114</v>
      </c>
      <c r="D147" s="50">
        <f t="shared" si="9"/>
        <v>392037.46205283765</v>
      </c>
      <c r="E147" s="50">
        <f t="shared" si="7"/>
        <v>586565.14285427635</v>
      </c>
      <c r="F147" s="45">
        <f t="shared" si="11"/>
        <v>82049.872000000003</v>
      </c>
      <c r="G147" s="50">
        <f t="shared" si="10"/>
        <v>66619856.92334646</v>
      </c>
      <c r="I147" s="12"/>
    </row>
    <row r="148" spans="2:9" x14ac:dyDescent="0.3">
      <c r="B148" s="48">
        <f t="shared" si="8"/>
        <v>130</v>
      </c>
      <c r="C148" s="49">
        <f t="shared" ref="C148:C211" si="12">IF(B148&lt;=($C$4)*12,(PMT($C$5/12,($C$4)*12,-$C$3,,0)+F148),"")</f>
        <v>1060652.476907114</v>
      </c>
      <c r="D148" s="50">
        <f t="shared" si="9"/>
        <v>388615.83205285436</v>
      </c>
      <c r="E148" s="50">
        <f t="shared" ref="E148:E211" si="13">IFERROR(+C148-D148-F148,"")</f>
        <v>589986.7728542597</v>
      </c>
      <c r="F148" s="45">
        <f t="shared" si="11"/>
        <v>82049.872000000003</v>
      </c>
      <c r="G148" s="50">
        <f t="shared" si="10"/>
        <v>66029870.150492199</v>
      </c>
      <c r="I148" s="12"/>
    </row>
    <row r="149" spans="2:9" x14ac:dyDescent="0.3">
      <c r="B149" s="48">
        <f t="shared" ref="B149:B212" si="14">IFERROR(IF(B148+1&gt;($C$4)*12,"",B148+1),"")</f>
        <v>131</v>
      </c>
      <c r="C149" s="49">
        <f t="shared" si="12"/>
        <v>1060652.476907114</v>
      </c>
      <c r="D149" s="50">
        <f t="shared" ref="D149:D212" si="15">IFERROR(IF(G148&lt;0.01,"",G148*$C$5/360*30),"")</f>
        <v>385174.24254453788</v>
      </c>
      <c r="E149" s="50">
        <f t="shared" si="13"/>
        <v>593428.36236257618</v>
      </c>
      <c r="F149" s="45">
        <f t="shared" si="11"/>
        <v>82049.872000000003</v>
      </c>
      <c r="G149" s="50">
        <f t="shared" ref="G149:G212" si="16">IFERROR(+G148-E149,"")</f>
        <v>65436441.78812962</v>
      </c>
      <c r="I149" s="12"/>
    </row>
    <row r="150" spans="2:9" x14ac:dyDescent="0.3">
      <c r="B150" s="48">
        <f t="shared" si="14"/>
        <v>132</v>
      </c>
      <c r="C150" s="49">
        <f t="shared" si="12"/>
        <v>1060652.476907114</v>
      </c>
      <c r="D150" s="50">
        <f t="shared" si="15"/>
        <v>381712.57709742285</v>
      </c>
      <c r="E150" s="50">
        <f t="shared" si="13"/>
        <v>596890.02780969115</v>
      </c>
      <c r="F150" s="45">
        <f t="shared" si="11"/>
        <v>82049.872000000003</v>
      </c>
      <c r="G150" s="50">
        <f t="shared" si="16"/>
        <v>64839551.760319926</v>
      </c>
      <c r="I150" s="12"/>
    </row>
    <row r="151" spans="2:9" x14ac:dyDescent="0.3">
      <c r="B151" s="48">
        <f t="shared" si="14"/>
        <v>133</v>
      </c>
      <c r="C151" s="49">
        <f t="shared" si="12"/>
        <v>1060652.476907114</v>
      </c>
      <c r="D151" s="50">
        <f t="shared" si="15"/>
        <v>378230.71860186622</v>
      </c>
      <c r="E151" s="50">
        <f t="shared" si="13"/>
        <v>600371.8863052479</v>
      </c>
      <c r="F151" s="45">
        <f t="shared" si="11"/>
        <v>82049.872000000003</v>
      </c>
      <c r="G151" s="50">
        <f t="shared" si="16"/>
        <v>64239179.874014676</v>
      </c>
      <c r="I151" s="12"/>
    </row>
    <row r="152" spans="2:9" x14ac:dyDescent="0.3">
      <c r="B152" s="48">
        <f t="shared" si="14"/>
        <v>134</v>
      </c>
      <c r="C152" s="49">
        <f t="shared" si="12"/>
        <v>1060652.476907114</v>
      </c>
      <c r="D152" s="50">
        <f t="shared" si="15"/>
        <v>374728.5492650856</v>
      </c>
      <c r="E152" s="50">
        <f t="shared" si="13"/>
        <v>603874.05564202846</v>
      </c>
      <c r="F152" s="45">
        <f t="shared" si="11"/>
        <v>82049.872000000003</v>
      </c>
      <c r="G152" s="50">
        <f t="shared" si="16"/>
        <v>63635305.818372644</v>
      </c>
      <c r="I152" s="12"/>
    </row>
    <row r="153" spans="2:9" x14ac:dyDescent="0.3">
      <c r="B153" s="48">
        <f t="shared" si="14"/>
        <v>135</v>
      </c>
      <c r="C153" s="49">
        <f t="shared" si="12"/>
        <v>1060652.476907114</v>
      </c>
      <c r="D153" s="50">
        <f t="shared" si="15"/>
        <v>371205.95060717373</v>
      </c>
      <c r="E153" s="50">
        <f t="shared" si="13"/>
        <v>607396.65429994033</v>
      </c>
      <c r="F153" s="45">
        <f t="shared" si="11"/>
        <v>82049.872000000003</v>
      </c>
      <c r="G153" s="50">
        <f t="shared" si="16"/>
        <v>63027909.164072707</v>
      </c>
      <c r="I153" s="12"/>
    </row>
    <row r="154" spans="2:9" x14ac:dyDescent="0.3">
      <c r="B154" s="48">
        <f t="shared" si="14"/>
        <v>136</v>
      </c>
      <c r="C154" s="49">
        <f t="shared" si="12"/>
        <v>1060652.476907114</v>
      </c>
      <c r="D154" s="50">
        <f t="shared" si="15"/>
        <v>367662.80345709086</v>
      </c>
      <c r="E154" s="50">
        <f t="shared" si="13"/>
        <v>610939.80145002319</v>
      </c>
      <c r="F154" s="45">
        <f t="shared" si="11"/>
        <v>82049.872000000003</v>
      </c>
      <c r="G154" s="50">
        <f t="shared" si="16"/>
        <v>62416969.362622686</v>
      </c>
      <c r="I154" s="12"/>
    </row>
    <row r="155" spans="2:9" x14ac:dyDescent="0.3">
      <c r="B155" s="48">
        <f t="shared" si="14"/>
        <v>137</v>
      </c>
      <c r="C155" s="49">
        <f t="shared" si="12"/>
        <v>1060652.476907114</v>
      </c>
      <c r="D155" s="50">
        <f t="shared" si="15"/>
        <v>364098.98794863233</v>
      </c>
      <c r="E155" s="50">
        <f t="shared" si="13"/>
        <v>614503.61695848173</v>
      </c>
      <c r="F155" s="45">
        <f t="shared" si="11"/>
        <v>82049.872000000003</v>
      </c>
      <c r="G155" s="50">
        <f t="shared" si="16"/>
        <v>61802465.745664202</v>
      </c>
      <c r="I155" s="12"/>
    </row>
    <row r="156" spans="2:9" x14ac:dyDescent="0.3">
      <c r="B156" s="48">
        <f t="shared" si="14"/>
        <v>138</v>
      </c>
      <c r="C156" s="49">
        <f t="shared" si="12"/>
        <v>1060652.476907114</v>
      </c>
      <c r="D156" s="50">
        <f t="shared" si="15"/>
        <v>360514.38351637451</v>
      </c>
      <c r="E156" s="50">
        <f t="shared" si="13"/>
        <v>618088.22139073955</v>
      </c>
      <c r="F156" s="45">
        <f t="shared" si="11"/>
        <v>82049.872000000003</v>
      </c>
      <c r="G156" s="50">
        <f t="shared" si="16"/>
        <v>61184377.524273463</v>
      </c>
      <c r="I156" s="12"/>
    </row>
    <row r="157" spans="2:9" x14ac:dyDescent="0.3">
      <c r="B157" s="48">
        <f t="shared" si="14"/>
        <v>139</v>
      </c>
      <c r="C157" s="49">
        <f t="shared" si="12"/>
        <v>1060652.476907114</v>
      </c>
      <c r="D157" s="50">
        <f t="shared" si="15"/>
        <v>356908.86889159522</v>
      </c>
      <c r="E157" s="50">
        <f t="shared" si="13"/>
        <v>621693.73601551889</v>
      </c>
      <c r="F157" s="45">
        <f t="shared" si="11"/>
        <v>82049.872000000003</v>
      </c>
      <c r="G157" s="50">
        <f t="shared" si="16"/>
        <v>60562683.788257942</v>
      </c>
      <c r="I157" s="12"/>
    </row>
    <row r="158" spans="2:9" x14ac:dyDescent="0.3">
      <c r="B158" s="48">
        <f t="shared" si="14"/>
        <v>140</v>
      </c>
      <c r="C158" s="49">
        <f t="shared" si="12"/>
        <v>1060652.476907114</v>
      </c>
      <c r="D158" s="50">
        <f t="shared" si="15"/>
        <v>353282.32209817134</v>
      </c>
      <c r="E158" s="50">
        <f t="shared" si="13"/>
        <v>625320.28280894272</v>
      </c>
      <c r="F158" s="45">
        <f t="shared" ref="F158:F221" si="17">IF(B158&gt;($C$4)*12,"",($D$14))</f>
        <v>82049.872000000003</v>
      </c>
      <c r="G158" s="50">
        <f t="shared" si="16"/>
        <v>59937363.505448997</v>
      </c>
      <c r="I158" s="12"/>
    </row>
    <row r="159" spans="2:9" x14ac:dyDescent="0.3">
      <c r="B159" s="48">
        <f t="shared" si="14"/>
        <v>141</v>
      </c>
      <c r="C159" s="49">
        <f t="shared" si="12"/>
        <v>1060652.476907114</v>
      </c>
      <c r="D159" s="50">
        <f t="shared" si="15"/>
        <v>349634.62044845248</v>
      </c>
      <c r="E159" s="50">
        <f t="shared" si="13"/>
        <v>628967.98445866164</v>
      </c>
      <c r="F159" s="45">
        <f t="shared" si="17"/>
        <v>82049.872000000003</v>
      </c>
      <c r="G159" s="50">
        <f t="shared" si="16"/>
        <v>59308395.520990334</v>
      </c>
      <c r="I159" s="12"/>
    </row>
    <row r="160" spans="2:9" x14ac:dyDescent="0.3">
      <c r="B160" s="48">
        <f t="shared" si="14"/>
        <v>142</v>
      </c>
      <c r="C160" s="49">
        <f t="shared" si="12"/>
        <v>1060652.476907114</v>
      </c>
      <c r="D160" s="50">
        <f t="shared" si="15"/>
        <v>345965.64053911029</v>
      </c>
      <c r="E160" s="50">
        <f t="shared" si="13"/>
        <v>632636.96436800377</v>
      </c>
      <c r="F160" s="45">
        <f t="shared" si="17"/>
        <v>82049.872000000003</v>
      </c>
      <c r="G160" s="50">
        <f t="shared" si="16"/>
        <v>58675758.556622334</v>
      </c>
      <c r="I160" s="12"/>
    </row>
    <row r="161" spans="2:9" x14ac:dyDescent="0.3">
      <c r="B161" s="48">
        <f t="shared" si="14"/>
        <v>143</v>
      </c>
      <c r="C161" s="49">
        <f t="shared" si="12"/>
        <v>1060652.476907114</v>
      </c>
      <c r="D161" s="50">
        <f t="shared" si="15"/>
        <v>342275.25824696367</v>
      </c>
      <c r="E161" s="50">
        <f t="shared" si="13"/>
        <v>636327.34666015045</v>
      </c>
      <c r="F161" s="45">
        <f t="shared" si="17"/>
        <v>82049.872000000003</v>
      </c>
      <c r="G161" s="50">
        <f t="shared" si="16"/>
        <v>58039431.209962182</v>
      </c>
      <c r="I161" s="12"/>
    </row>
    <row r="162" spans="2:9" x14ac:dyDescent="0.3">
      <c r="B162" s="48">
        <f t="shared" si="14"/>
        <v>144</v>
      </c>
      <c r="C162" s="49">
        <f t="shared" si="12"/>
        <v>1060652.476907114</v>
      </c>
      <c r="D162" s="50">
        <f t="shared" si="15"/>
        <v>338563.34872477944</v>
      </c>
      <c r="E162" s="50">
        <f t="shared" si="13"/>
        <v>640039.25618233462</v>
      </c>
      <c r="F162" s="45">
        <f t="shared" si="17"/>
        <v>82049.872000000003</v>
      </c>
      <c r="G162" s="50">
        <f t="shared" si="16"/>
        <v>57399391.953779846</v>
      </c>
      <c r="I162" s="12"/>
    </row>
    <row r="163" spans="2:9" x14ac:dyDescent="0.3">
      <c r="B163" s="48">
        <f t="shared" si="14"/>
        <v>145</v>
      </c>
      <c r="C163" s="49">
        <f t="shared" si="12"/>
        <v>1060652.476907114</v>
      </c>
      <c r="D163" s="50">
        <f t="shared" si="15"/>
        <v>334829.78639704915</v>
      </c>
      <c r="E163" s="50">
        <f t="shared" si="13"/>
        <v>643772.81851006486</v>
      </c>
      <c r="F163" s="45">
        <f t="shared" si="17"/>
        <v>82049.872000000003</v>
      </c>
      <c r="G163" s="50">
        <f t="shared" si="16"/>
        <v>56755619.135269783</v>
      </c>
      <c r="I163" s="12"/>
    </row>
    <row r="164" spans="2:9" x14ac:dyDescent="0.3">
      <c r="B164" s="48">
        <f t="shared" si="14"/>
        <v>146</v>
      </c>
      <c r="C164" s="49">
        <f t="shared" si="12"/>
        <v>1060652.476907114</v>
      </c>
      <c r="D164" s="50">
        <f t="shared" si="15"/>
        <v>331074.44495574047</v>
      </c>
      <c r="E164" s="50">
        <f t="shared" si="13"/>
        <v>647528.15995137359</v>
      </c>
      <c r="F164" s="45">
        <f t="shared" si="17"/>
        <v>82049.872000000003</v>
      </c>
      <c r="G164" s="50">
        <f t="shared" si="16"/>
        <v>56108090.97531841</v>
      </c>
      <c r="I164" s="12"/>
    </row>
    <row r="165" spans="2:9" x14ac:dyDescent="0.3">
      <c r="B165" s="48">
        <f t="shared" si="14"/>
        <v>147</v>
      </c>
      <c r="C165" s="49">
        <f t="shared" si="12"/>
        <v>1060652.476907114</v>
      </c>
      <c r="D165" s="50">
        <f t="shared" si="15"/>
        <v>327297.19735602412</v>
      </c>
      <c r="E165" s="50">
        <f t="shared" si="13"/>
        <v>651305.40755109</v>
      </c>
      <c r="F165" s="45">
        <f t="shared" si="17"/>
        <v>82049.872000000003</v>
      </c>
      <c r="G165" s="50">
        <f t="shared" si="16"/>
        <v>55456785.567767322</v>
      </c>
      <c r="I165" s="12"/>
    </row>
    <row r="166" spans="2:9" x14ac:dyDescent="0.3">
      <c r="B166" s="48">
        <f t="shared" si="14"/>
        <v>148</v>
      </c>
      <c r="C166" s="49">
        <f t="shared" si="12"/>
        <v>1060652.476907114</v>
      </c>
      <c r="D166" s="50">
        <f t="shared" si="15"/>
        <v>323497.91581197607</v>
      </c>
      <c r="E166" s="50">
        <f t="shared" si="13"/>
        <v>655104.68909513799</v>
      </c>
      <c r="F166" s="45">
        <f t="shared" si="17"/>
        <v>82049.872000000003</v>
      </c>
      <c r="G166" s="50">
        <f t="shared" si="16"/>
        <v>54801680.878672183</v>
      </c>
      <c r="I166" s="12"/>
    </row>
    <row r="167" spans="2:9" x14ac:dyDescent="0.3">
      <c r="B167" s="48">
        <f t="shared" si="14"/>
        <v>149</v>
      </c>
      <c r="C167" s="49">
        <f t="shared" si="12"/>
        <v>1060652.476907114</v>
      </c>
      <c r="D167" s="50">
        <f t="shared" si="15"/>
        <v>319676.47179225442</v>
      </c>
      <c r="E167" s="50">
        <f t="shared" si="13"/>
        <v>658926.13311485969</v>
      </c>
      <c r="F167" s="45">
        <f t="shared" si="17"/>
        <v>82049.872000000003</v>
      </c>
      <c r="G167" s="50">
        <f t="shared" si="16"/>
        <v>54142754.745557323</v>
      </c>
      <c r="I167" s="12"/>
    </row>
    <row r="168" spans="2:9" x14ac:dyDescent="0.3">
      <c r="B168" s="48">
        <f t="shared" si="14"/>
        <v>150</v>
      </c>
      <c r="C168" s="49">
        <f t="shared" si="12"/>
        <v>1060652.476907114</v>
      </c>
      <c r="D168" s="50">
        <f t="shared" si="15"/>
        <v>315832.73601575103</v>
      </c>
      <c r="E168" s="50">
        <f t="shared" si="13"/>
        <v>662769.86889136303</v>
      </c>
      <c r="F168" s="45">
        <f t="shared" si="17"/>
        <v>82049.872000000003</v>
      </c>
      <c r="G168" s="50">
        <f t="shared" si="16"/>
        <v>53479984.876665957</v>
      </c>
      <c r="I168" s="12"/>
    </row>
    <row r="169" spans="2:9" x14ac:dyDescent="0.3">
      <c r="B169" s="48">
        <f t="shared" si="14"/>
        <v>151</v>
      </c>
      <c r="C169" s="49">
        <f t="shared" si="12"/>
        <v>1060652.476907114</v>
      </c>
      <c r="D169" s="50">
        <f t="shared" si="15"/>
        <v>311966.57844721811</v>
      </c>
      <c r="E169" s="50">
        <f t="shared" si="13"/>
        <v>666636.02645989601</v>
      </c>
      <c r="F169" s="45">
        <f t="shared" si="17"/>
        <v>82049.872000000003</v>
      </c>
      <c r="G169" s="50">
        <f t="shared" si="16"/>
        <v>52813348.850206062</v>
      </c>
      <c r="I169" s="12"/>
    </row>
    <row r="170" spans="2:9" x14ac:dyDescent="0.3">
      <c r="B170" s="48">
        <f t="shared" si="14"/>
        <v>152</v>
      </c>
      <c r="C170" s="49">
        <f t="shared" si="12"/>
        <v>1060652.476907114</v>
      </c>
      <c r="D170" s="50">
        <f t="shared" si="15"/>
        <v>308077.86829286872</v>
      </c>
      <c r="E170" s="50">
        <f t="shared" si="13"/>
        <v>670524.73661424534</v>
      </c>
      <c r="F170" s="45">
        <f t="shared" si="17"/>
        <v>82049.872000000003</v>
      </c>
      <c r="G170" s="50">
        <f t="shared" si="16"/>
        <v>52142824.11359182</v>
      </c>
      <c r="I170" s="12"/>
    </row>
    <row r="171" spans="2:9" x14ac:dyDescent="0.3">
      <c r="B171" s="48">
        <f t="shared" si="14"/>
        <v>153</v>
      </c>
      <c r="C171" s="49">
        <f t="shared" si="12"/>
        <v>1060652.476907114</v>
      </c>
      <c r="D171" s="50">
        <f t="shared" si="15"/>
        <v>304166.47399595234</v>
      </c>
      <c r="E171" s="50">
        <f t="shared" si="13"/>
        <v>674436.13091116166</v>
      </c>
      <c r="F171" s="45">
        <f t="shared" si="17"/>
        <v>82049.872000000003</v>
      </c>
      <c r="G171" s="50">
        <f t="shared" si="16"/>
        <v>51468387.982680656</v>
      </c>
      <c r="I171" s="12"/>
    </row>
    <row r="172" spans="2:9" x14ac:dyDescent="0.3">
      <c r="B172" s="48">
        <f t="shared" si="14"/>
        <v>154</v>
      </c>
      <c r="C172" s="49">
        <f t="shared" si="12"/>
        <v>1060652.476907114</v>
      </c>
      <c r="D172" s="50">
        <f t="shared" si="15"/>
        <v>300232.2632323039</v>
      </c>
      <c r="E172" s="50">
        <f t="shared" si="13"/>
        <v>678370.34167481016</v>
      </c>
      <c r="F172" s="45">
        <f t="shared" si="17"/>
        <v>82049.872000000003</v>
      </c>
      <c r="G172" s="50">
        <f t="shared" si="16"/>
        <v>50790017.641005844</v>
      </c>
      <c r="I172" s="12"/>
    </row>
    <row r="173" spans="2:9" x14ac:dyDescent="0.3">
      <c r="B173" s="48">
        <f t="shared" si="14"/>
        <v>155</v>
      </c>
      <c r="C173" s="49">
        <f t="shared" si="12"/>
        <v>1060652.476907114</v>
      </c>
      <c r="D173" s="50">
        <f t="shared" si="15"/>
        <v>296275.1029058675</v>
      </c>
      <c r="E173" s="50">
        <f t="shared" si="13"/>
        <v>682327.50200124655</v>
      </c>
      <c r="F173" s="45">
        <f t="shared" si="17"/>
        <v>82049.872000000003</v>
      </c>
      <c r="G173" s="50">
        <f t="shared" si="16"/>
        <v>50107690.139004596</v>
      </c>
      <c r="I173" s="12"/>
    </row>
    <row r="174" spans="2:9" x14ac:dyDescent="0.3">
      <c r="B174" s="48">
        <f t="shared" si="14"/>
        <v>156</v>
      </c>
      <c r="C174" s="49">
        <f t="shared" si="12"/>
        <v>1060652.476907114</v>
      </c>
      <c r="D174" s="50">
        <f t="shared" si="15"/>
        <v>292294.85914419353</v>
      </c>
      <c r="E174" s="50">
        <f t="shared" si="13"/>
        <v>686307.74576292047</v>
      </c>
      <c r="F174" s="45">
        <f t="shared" si="17"/>
        <v>82049.872000000003</v>
      </c>
      <c r="G174" s="50">
        <f t="shared" si="16"/>
        <v>49421382.393241674</v>
      </c>
      <c r="I174" s="12"/>
    </row>
    <row r="175" spans="2:9" x14ac:dyDescent="0.3">
      <c r="B175" s="48">
        <f t="shared" si="14"/>
        <v>157</v>
      </c>
      <c r="C175" s="49">
        <f t="shared" si="12"/>
        <v>1060652.476907114</v>
      </c>
      <c r="D175" s="50">
        <f t="shared" si="15"/>
        <v>288291.3972939098</v>
      </c>
      <c r="E175" s="50">
        <f t="shared" si="13"/>
        <v>690311.20761320426</v>
      </c>
      <c r="F175" s="45">
        <f t="shared" si="17"/>
        <v>82049.872000000003</v>
      </c>
      <c r="G175" s="50">
        <f t="shared" si="16"/>
        <v>48731071.185628466</v>
      </c>
      <c r="I175" s="12"/>
    </row>
    <row r="176" spans="2:9" x14ac:dyDescent="0.3">
      <c r="B176" s="48">
        <f t="shared" si="14"/>
        <v>158</v>
      </c>
      <c r="C176" s="49">
        <f t="shared" si="12"/>
        <v>1060652.476907114</v>
      </c>
      <c r="D176" s="50">
        <f t="shared" si="15"/>
        <v>284264.58191616606</v>
      </c>
      <c r="E176" s="50">
        <f t="shared" si="13"/>
        <v>694338.02299094805</v>
      </c>
      <c r="F176" s="45">
        <f t="shared" si="17"/>
        <v>82049.872000000003</v>
      </c>
      <c r="G176" s="50">
        <f t="shared" si="16"/>
        <v>48036733.162637517</v>
      </c>
      <c r="I176" s="12"/>
    </row>
    <row r="177" spans="2:9" x14ac:dyDescent="0.3">
      <c r="B177" s="48">
        <f t="shared" si="14"/>
        <v>159</v>
      </c>
      <c r="C177" s="49">
        <f t="shared" si="12"/>
        <v>1060652.476907114</v>
      </c>
      <c r="D177" s="50">
        <f t="shared" si="15"/>
        <v>280214.27678205224</v>
      </c>
      <c r="E177" s="50">
        <f t="shared" si="13"/>
        <v>698388.32812506182</v>
      </c>
      <c r="F177" s="45">
        <f t="shared" si="17"/>
        <v>82049.872000000003</v>
      </c>
      <c r="G177" s="50">
        <f t="shared" si="16"/>
        <v>47338344.834512457</v>
      </c>
      <c r="I177" s="12"/>
    </row>
    <row r="178" spans="2:9" x14ac:dyDescent="0.3">
      <c r="B178" s="48">
        <f t="shared" si="14"/>
        <v>160</v>
      </c>
      <c r="C178" s="49">
        <f t="shared" si="12"/>
        <v>1060652.476907114</v>
      </c>
      <c r="D178" s="50">
        <f t="shared" si="15"/>
        <v>276140.3448679893</v>
      </c>
      <c r="E178" s="50">
        <f t="shared" si="13"/>
        <v>702462.26003912475</v>
      </c>
      <c r="F178" s="45">
        <f t="shared" si="17"/>
        <v>82049.872000000003</v>
      </c>
      <c r="G178" s="50">
        <f t="shared" si="16"/>
        <v>46635882.574473329</v>
      </c>
      <c r="I178" s="12"/>
    </row>
    <row r="179" spans="2:9" x14ac:dyDescent="0.3">
      <c r="B179" s="48">
        <f t="shared" si="14"/>
        <v>161</v>
      </c>
      <c r="C179" s="49">
        <f t="shared" si="12"/>
        <v>1060652.476907114</v>
      </c>
      <c r="D179" s="50">
        <f t="shared" si="15"/>
        <v>272042.64835109445</v>
      </c>
      <c r="E179" s="50">
        <f t="shared" si="13"/>
        <v>706559.95655601961</v>
      </c>
      <c r="F179" s="45">
        <f t="shared" si="17"/>
        <v>82049.872000000003</v>
      </c>
      <c r="G179" s="50">
        <f t="shared" si="16"/>
        <v>45929322.617917307</v>
      </c>
      <c r="I179" s="12"/>
    </row>
    <row r="180" spans="2:9" x14ac:dyDescent="0.3">
      <c r="B180" s="48">
        <f t="shared" si="14"/>
        <v>162</v>
      </c>
      <c r="C180" s="49">
        <f t="shared" si="12"/>
        <v>1060652.476907114</v>
      </c>
      <c r="D180" s="50">
        <f t="shared" si="15"/>
        <v>267921.04860451765</v>
      </c>
      <c r="E180" s="50">
        <f t="shared" si="13"/>
        <v>710681.55630259635</v>
      </c>
      <c r="F180" s="45">
        <f t="shared" si="17"/>
        <v>82049.872000000003</v>
      </c>
      <c r="G180" s="50">
        <f t="shared" si="16"/>
        <v>45218641.061614707</v>
      </c>
      <c r="I180" s="12"/>
    </row>
    <row r="181" spans="2:9" x14ac:dyDescent="0.3">
      <c r="B181" s="48">
        <f t="shared" si="14"/>
        <v>163</v>
      </c>
      <c r="C181" s="49">
        <f t="shared" si="12"/>
        <v>1060652.476907114</v>
      </c>
      <c r="D181" s="50">
        <f t="shared" si="15"/>
        <v>263775.40619275247</v>
      </c>
      <c r="E181" s="50">
        <f t="shared" si="13"/>
        <v>714827.19871436153</v>
      </c>
      <c r="F181" s="45">
        <f t="shared" si="17"/>
        <v>82049.872000000003</v>
      </c>
      <c r="G181" s="50">
        <f t="shared" si="16"/>
        <v>44503813.862900347</v>
      </c>
      <c r="I181" s="12"/>
    </row>
    <row r="182" spans="2:9" x14ac:dyDescent="0.3">
      <c r="B182" s="48">
        <f t="shared" si="14"/>
        <v>164</v>
      </c>
      <c r="C182" s="49">
        <f t="shared" si="12"/>
        <v>1060652.476907114</v>
      </c>
      <c r="D182" s="50">
        <f t="shared" si="15"/>
        <v>259605.5808669187</v>
      </c>
      <c r="E182" s="50">
        <f t="shared" si="13"/>
        <v>718997.02404019539</v>
      </c>
      <c r="F182" s="45">
        <f t="shared" si="17"/>
        <v>82049.872000000003</v>
      </c>
      <c r="G182" s="50">
        <f t="shared" si="16"/>
        <v>43784816.838860154</v>
      </c>
      <c r="I182" s="12"/>
    </row>
    <row r="183" spans="2:9" x14ac:dyDescent="0.3">
      <c r="B183" s="48">
        <f t="shared" si="14"/>
        <v>165</v>
      </c>
      <c r="C183" s="49">
        <f t="shared" si="12"/>
        <v>1060652.476907114</v>
      </c>
      <c r="D183" s="50">
        <f t="shared" si="15"/>
        <v>255411.43156001761</v>
      </c>
      <c r="E183" s="50">
        <f t="shared" si="13"/>
        <v>723191.17334709642</v>
      </c>
      <c r="F183" s="45">
        <f t="shared" si="17"/>
        <v>82049.872000000003</v>
      </c>
      <c r="G183" s="50">
        <f t="shared" si="16"/>
        <v>43061625.665513061</v>
      </c>
      <c r="I183" s="12"/>
    </row>
    <row r="184" spans="2:9" x14ac:dyDescent="0.3">
      <c r="B184" s="48">
        <f t="shared" si="14"/>
        <v>166</v>
      </c>
      <c r="C184" s="49">
        <f t="shared" si="12"/>
        <v>1060652.476907114</v>
      </c>
      <c r="D184" s="50">
        <f t="shared" si="15"/>
        <v>251192.81638215954</v>
      </c>
      <c r="E184" s="50">
        <f t="shared" si="13"/>
        <v>727409.78852495458</v>
      </c>
      <c r="F184" s="45">
        <f t="shared" si="17"/>
        <v>82049.872000000003</v>
      </c>
      <c r="G184" s="50">
        <f t="shared" si="16"/>
        <v>42334215.876988105</v>
      </c>
      <c r="I184" s="12"/>
    </row>
    <row r="185" spans="2:9" x14ac:dyDescent="0.3">
      <c r="B185" s="48">
        <f t="shared" si="14"/>
        <v>167</v>
      </c>
      <c r="C185" s="49">
        <f t="shared" si="12"/>
        <v>1060652.476907114</v>
      </c>
      <c r="D185" s="50">
        <f t="shared" si="15"/>
        <v>246949.59261576395</v>
      </c>
      <c r="E185" s="50">
        <f t="shared" si="13"/>
        <v>731653.01229135017</v>
      </c>
      <c r="F185" s="45">
        <f t="shared" si="17"/>
        <v>82049.872000000003</v>
      </c>
      <c r="G185" s="50">
        <f t="shared" si="16"/>
        <v>41602562.864696756</v>
      </c>
      <c r="I185" s="12"/>
    </row>
    <row r="186" spans="2:9" x14ac:dyDescent="0.3">
      <c r="B186" s="48">
        <f t="shared" si="14"/>
        <v>168</v>
      </c>
      <c r="C186" s="49">
        <f t="shared" si="12"/>
        <v>1060652.476907114</v>
      </c>
      <c r="D186" s="50">
        <f t="shared" si="15"/>
        <v>242681.61671073109</v>
      </c>
      <c r="E186" s="50">
        <f t="shared" si="13"/>
        <v>735920.988196383</v>
      </c>
      <c r="F186" s="45">
        <f t="shared" si="17"/>
        <v>82049.872000000003</v>
      </c>
      <c r="G186" s="50">
        <f t="shared" si="16"/>
        <v>40866641.876500376</v>
      </c>
      <c r="I186" s="12"/>
    </row>
    <row r="187" spans="2:9" x14ac:dyDescent="0.3">
      <c r="B187" s="48">
        <f t="shared" si="14"/>
        <v>169</v>
      </c>
      <c r="C187" s="49">
        <f t="shared" si="12"/>
        <v>1060652.476907114</v>
      </c>
      <c r="D187" s="50">
        <f t="shared" si="15"/>
        <v>238388.74427958555</v>
      </c>
      <c r="E187" s="50">
        <f t="shared" si="13"/>
        <v>740213.86062752851</v>
      </c>
      <c r="F187" s="45">
        <f t="shared" si="17"/>
        <v>82049.872000000003</v>
      </c>
      <c r="G187" s="50">
        <f t="shared" si="16"/>
        <v>40126428.015872844</v>
      </c>
      <c r="I187" s="12"/>
    </row>
    <row r="188" spans="2:9" x14ac:dyDescent="0.3">
      <c r="B188" s="48">
        <f t="shared" si="14"/>
        <v>170</v>
      </c>
      <c r="C188" s="49">
        <f t="shared" si="12"/>
        <v>1060652.476907114</v>
      </c>
      <c r="D188" s="50">
        <f t="shared" si="15"/>
        <v>234070.83009259161</v>
      </c>
      <c r="E188" s="50">
        <f t="shared" si="13"/>
        <v>744531.77481452248</v>
      </c>
      <c r="F188" s="45">
        <f t="shared" si="17"/>
        <v>82049.872000000003</v>
      </c>
      <c r="G188" s="50">
        <f t="shared" si="16"/>
        <v>39381896.24105832</v>
      </c>
      <c r="I188" s="12"/>
    </row>
    <row r="189" spans="2:9" x14ac:dyDescent="0.3">
      <c r="B189" s="48">
        <f t="shared" si="14"/>
        <v>171</v>
      </c>
      <c r="C189" s="49">
        <f t="shared" si="12"/>
        <v>1060652.476907114</v>
      </c>
      <c r="D189" s="50">
        <f t="shared" si="15"/>
        <v>229727.72807284023</v>
      </c>
      <c r="E189" s="50">
        <f t="shared" si="13"/>
        <v>748874.8768342738</v>
      </c>
      <c r="F189" s="45">
        <f t="shared" si="17"/>
        <v>82049.872000000003</v>
      </c>
      <c r="G189" s="50">
        <f t="shared" si="16"/>
        <v>38633021.364224046</v>
      </c>
      <c r="I189" s="12"/>
    </row>
    <row r="190" spans="2:9" x14ac:dyDescent="0.3">
      <c r="B190" s="48">
        <f t="shared" si="14"/>
        <v>172</v>
      </c>
      <c r="C190" s="49">
        <f t="shared" si="12"/>
        <v>1060652.476907114</v>
      </c>
      <c r="D190" s="50">
        <f t="shared" si="15"/>
        <v>225359.29129130696</v>
      </c>
      <c r="E190" s="50">
        <f t="shared" si="13"/>
        <v>753243.3136158071</v>
      </c>
      <c r="F190" s="45">
        <f t="shared" si="17"/>
        <v>82049.872000000003</v>
      </c>
      <c r="G190" s="50">
        <f t="shared" si="16"/>
        <v>37879778.05060824</v>
      </c>
      <c r="I190" s="12"/>
    </row>
    <row r="191" spans="2:9" x14ac:dyDescent="0.3">
      <c r="B191" s="48">
        <f t="shared" si="14"/>
        <v>173</v>
      </c>
      <c r="C191" s="49">
        <f t="shared" si="12"/>
        <v>1060652.476907114</v>
      </c>
      <c r="D191" s="50">
        <f t="shared" si="15"/>
        <v>220965.37196188141</v>
      </c>
      <c r="E191" s="50">
        <f t="shared" si="13"/>
        <v>757637.23294523265</v>
      </c>
      <c r="F191" s="45">
        <f t="shared" si="17"/>
        <v>82049.872000000003</v>
      </c>
      <c r="G191" s="50">
        <f t="shared" si="16"/>
        <v>37122140.817663006</v>
      </c>
      <c r="I191" s="12"/>
    </row>
    <row r="192" spans="2:9" x14ac:dyDescent="0.3">
      <c r="B192" s="48">
        <f t="shared" si="14"/>
        <v>174</v>
      </c>
      <c r="C192" s="49">
        <f t="shared" si="12"/>
        <v>1060652.476907114</v>
      </c>
      <c r="D192" s="50">
        <f t="shared" si="15"/>
        <v>216545.82143636755</v>
      </c>
      <c r="E192" s="50">
        <f t="shared" si="13"/>
        <v>762056.78347074648</v>
      </c>
      <c r="F192" s="45">
        <f t="shared" si="17"/>
        <v>82049.872000000003</v>
      </c>
      <c r="G192" s="50">
        <f t="shared" si="16"/>
        <v>36360084.034192257</v>
      </c>
      <c r="I192" s="12"/>
    </row>
    <row r="193" spans="2:9" x14ac:dyDescent="0.3">
      <c r="B193" s="48">
        <f t="shared" si="14"/>
        <v>175</v>
      </c>
      <c r="C193" s="49">
        <f t="shared" si="12"/>
        <v>1060652.476907114</v>
      </c>
      <c r="D193" s="50">
        <f t="shared" si="15"/>
        <v>212100.49019945486</v>
      </c>
      <c r="E193" s="50">
        <f t="shared" si="13"/>
        <v>766502.11470765923</v>
      </c>
      <c r="F193" s="45">
        <f t="shared" si="17"/>
        <v>82049.872000000003</v>
      </c>
      <c r="G193" s="50">
        <f t="shared" si="16"/>
        <v>35593581.9194846</v>
      </c>
      <c r="I193" s="12"/>
    </row>
    <row r="194" spans="2:9" x14ac:dyDescent="0.3">
      <c r="B194" s="48">
        <f t="shared" si="14"/>
        <v>176</v>
      </c>
      <c r="C194" s="49">
        <f t="shared" si="12"/>
        <v>1060652.476907114</v>
      </c>
      <c r="D194" s="50">
        <f t="shared" si="15"/>
        <v>207629.2278636602</v>
      </c>
      <c r="E194" s="50">
        <f t="shared" si="13"/>
        <v>770973.37704345386</v>
      </c>
      <c r="F194" s="45">
        <f t="shared" si="17"/>
        <v>82049.872000000003</v>
      </c>
      <c r="G194" s="50">
        <f t="shared" si="16"/>
        <v>34822608.542441145</v>
      </c>
      <c r="I194" s="12"/>
    </row>
    <row r="195" spans="2:9" x14ac:dyDescent="0.3">
      <c r="B195" s="48">
        <f t="shared" si="14"/>
        <v>177</v>
      </c>
      <c r="C195" s="49">
        <f t="shared" si="12"/>
        <v>1060652.476907114</v>
      </c>
      <c r="D195" s="50">
        <f t="shared" si="15"/>
        <v>203131.88316424005</v>
      </c>
      <c r="E195" s="50">
        <f t="shared" si="13"/>
        <v>775470.72174287401</v>
      </c>
      <c r="F195" s="45">
        <f t="shared" si="17"/>
        <v>82049.872000000003</v>
      </c>
      <c r="G195" s="50">
        <f t="shared" si="16"/>
        <v>34047137.820698269</v>
      </c>
      <c r="I195" s="12"/>
    </row>
    <row r="196" spans="2:9" x14ac:dyDescent="0.3">
      <c r="B196" s="48">
        <f t="shared" si="14"/>
        <v>178</v>
      </c>
      <c r="C196" s="49">
        <f t="shared" si="12"/>
        <v>1060652.476907114</v>
      </c>
      <c r="D196" s="50">
        <f t="shared" si="15"/>
        <v>198608.30395407329</v>
      </c>
      <c r="E196" s="50">
        <f t="shared" si="13"/>
        <v>779994.30095304083</v>
      </c>
      <c r="F196" s="45">
        <f t="shared" si="17"/>
        <v>82049.872000000003</v>
      </c>
      <c r="G196" s="50">
        <f t="shared" si="16"/>
        <v>33267143.519745227</v>
      </c>
      <c r="I196" s="12"/>
    </row>
    <row r="197" spans="2:9" x14ac:dyDescent="0.3">
      <c r="B197" s="48">
        <f t="shared" si="14"/>
        <v>179</v>
      </c>
      <c r="C197" s="49">
        <f t="shared" si="12"/>
        <v>1060652.476907114</v>
      </c>
      <c r="D197" s="50">
        <f t="shared" si="15"/>
        <v>194058.33719851382</v>
      </c>
      <c r="E197" s="50">
        <f t="shared" si="13"/>
        <v>784544.26770860027</v>
      </c>
      <c r="F197" s="45">
        <f t="shared" si="17"/>
        <v>82049.872000000003</v>
      </c>
      <c r="G197" s="50">
        <f t="shared" si="16"/>
        <v>32482599.252036627</v>
      </c>
      <c r="I197" s="12"/>
    </row>
    <row r="198" spans="2:9" x14ac:dyDescent="0.3">
      <c r="B198" s="48">
        <f t="shared" si="14"/>
        <v>180</v>
      </c>
      <c r="C198" s="49">
        <f t="shared" si="12"/>
        <v>1060652.476907114</v>
      </c>
      <c r="D198" s="50">
        <f t="shared" si="15"/>
        <v>189481.82897021368</v>
      </c>
      <c r="E198" s="50">
        <f t="shared" si="13"/>
        <v>789120.77593690041</v>
      </c>
      <c r="F198" s="45">
        <f t="shared" si="17"/>
        <v>82049.872000000003</v>
      </c>
      <c r="G198" s="50">
        <f t="shared" si="16"/>
        <v>31693478.476099726</v>
      </c>
      <c r="I198" s="12"/>
    </row>
    <row r="199" spans="2:9" x14ac:dyDescent="0.3">
      <c r="B199" s="48">
        <f t="shared" si="14"/>
        <v>181</v>
      </c>
      <c r="C199" s="49">
        <f t="shared" si="12"/>
        <v>1060652.476907114</v>
      </c>
      <c r="D199" s="50">
        <f t="shared" si="15"/>
        <v>184878.62444391509</v>
      </c>
      <c r="E199" s="50">
        <f t="shared" si="13"/>
        <v>793723.98046319897</v>
      </c>
      <c r="F199" s="45">
        <f t="shared" si="17"/>
        <v>82049.872000000003</v>
      </c>
      <c r="G199" s="50">
        <f t="shared" si="16"/>
        <v>30899754.495636526</v>
      </c>
      <c r="I199" s="12"/>
    </row>
    <row r="200" spans="2:9" x14ac:dyDescent="0.3">
      <c r="B200" s="48">
        <f t="shared" si="14"/>
        <v>182</v>
      </c>
      <c r="C200" s="49">
        <f t="shared" si="12"/>
        <v>1060652.476907114</v>
      </c>
      <c r="D200" s="50">
        <f t="shared" si="15"/>
        <v>180248.56789121308</v>
      </c>
      <c r="E200" s="50">
        <f t="shared" si="13"/>
        <v>798354.03701590095</v>
      </c>
      <c r="F200" s="45">
        <f t="shared" si="17"/>
        <v>82049.872000000003</v>
      </c>
      <c r="G200" s="50">
        <f t="shared" si="16"/>
        <v>30101400.458620626</v>
      </c>
      <c r="I200" s="12"/>
    </row>
    <row r="201" spans="2:9" x14ac:dyDescent="0.3">
      <c r="B201" s="48">
        <f t="shared" si="14"/>
        <v>183</v>
      </c>
      <c r="C201" s="49">
        <f t="shared" si="12"/>
        <v>1060652.476907114</v>
      </c>
      <c r="D201" s="50">
        <f t="shared" si="15"/>
        <v>175591.50267528699</v>
      </c>
      <c r="E201" s="50">
        <f t="shared" si="13"/>
        <v>803011.1022318271</v>
      </c>
      <c r="F201" s="45">
        <f t="shared" si="17"/>
        <v>82049.872000000003</v>
      </c>
      <c r="G201" s="50">
        <f t="shared" si="16"/>
        <v>29298389.3563888</v>
      </c>
      <c r="I201" s="12"/>
    </row>
    <row r="202" spans="2:9" x14ac:dyDescent="0.3">
      <c r="B202" s="48">
        <f t="shared" si="14"/>
        <v>184</v>
      </c>
      <c r="C202" s="49">
        <f t="shared" si="12"/>
        <v>1060652.476907114</v>
      </c>
      <c r="D202" s="50">
        <f t="shared" si="15"/>
        <v>170907.27124560135</v>
      </c>
      <c r="E202" s="50">
        <f t="shared" si="13"/>
        <v>807695.3336615127</v>
      </c>
      <c r="F202" s="45">
        <f t="shared" si="17"/>
        <v>82049.872000000003</v>
      </c>
      <c r="G202" s="50">
        <f t="shared" si="16"/>
        <v>28490694.022727288</v>
      </c>
      <c r="I202" s="12"/>
    </row>
    <row r="203" spans="2:9" x14ac:dyDescent="0.3">
      <c r="B203" s="48">
        <f t="shared" si="14"/>
        <v>185</v>
      </c>
      <c r="C203" s="49">
        <f t="shared" si="12"/>
        <v>1060652.476907114</v>
      </c>
      <c r="D203" s="50">
        <f t="shared" si="15"/>
        <v>166195.71513257586</v>
      </c>
      <c r="E203" s="50">
        <f t="shared" si="13"/>
        <v>812406.88977453823</v>
      </c>
      <c r="F203" s="45">
        <f t="shared" si="17"/>
        <v>82049.872000000003</v>
      </c>
      <c r="G203" s="50">
        <f t="shared" si="16"/>
        <v>27678287.13295275</v>
      </c>
      <c r="I203" s="12"/>
    </row>
    <row r="204" spans="2:9" x14ac:dyDescent="0.3">
      <c r="B204" s="48">
        <f t="shared" si="14"/>
        <v>186</v>
      </c>
      <c r="C204" s="49">
        <f t="shared" si="12"/>
        <v>1060652.476907114</v>
      </c>
      <c r="D204" s="50">
        <f t="shared" si="15"/>
        <v>161456.67494222437</v>
      </c>
      <c r="E204" s="50">
        <f t="shared" si="13"/>
        <v>817145.92996488966</v>
      </c>
      <c r="F204" s="45">
        <f t="shared" si="17"/>
        <v>82049.872000000003</v>
      </c>
      <c r="G204" s="50">
        <f t="shared" si="16"/>
        <v>26861141.202987861</v>
      </c>
      <c r="I204" s="12"/>
    </row>
    <row r="205" spans="2:9" x14ac:dyDescent="0.3">
      <c r="B205" s="48">
        <f t="shared" si="14"/>
        <v>187</v>
      </c>
      <c r="C205" s="49">
        <f t="shared" si="12"/>
        <v>1060652.476907114</v>
      </c>
      <c r="D205" s="50">
        <f t="shared" si="15"/>
        <v>156689.99035076253</v>
      </c>
      <c r="E205" s="50">
        <f t="shared" si="13"/>
        <v>821912.61455635156</v>
      </c>
      <c r="F205" s="45">
        <f t="shared" si="17"/>
        <v>82049.872000000003</v>
      </c>
      <c r="G205" s="50">
        <f t="shared" si="16"/>
        <v>26039228.588431511</v>
      </c>
      <c r="I205" s="12"/>
    </row>
    <row r="206" spans="2:9" x14ac:dyDescent="0.3">
      <c r="B206" s="48">
        <f t="shared" si="14"/>
        <v>188</v>
      </c>
      <c r="C206" s="49">
        <f t="shared" si="12"/>
        <v>1060652.476907114</v>
      </c>
      <c r="D206" s="50">
        <f t="shared" si="15"/>
        <v>151895.50009918385</v>
      </c>
      <c r="E206" s="50">
        <f t="shared" si="13"/>
        <v>826707.10480793018</v>
      </c>
      <c r="F206" s="45">
        <f t="shared" si="17"/>
        <v>82049.872000000003</v>
      </c>
      <c r="G206" s="50">
        <f t="shared" si="16"/>
        <v>25212521.483623579</v>
      </c>
      <c r="I206" s="12"/>
    </row>
    <row r="207" spans="2:9" x14ac:dyDescent="0.3">
      <c r="B207" s="48">
        <f t="shared" si="14"/>
        <v>189</v>
      </c>
      <c r="C207" s="49">
        <f t="shared" si="12"/>
        <v>1060652.476907114</v>
      </c>
      <c r="D207" s="50">
        <f t="shared" si="15"/>
        <v>147073.04198780423</v>
      </c>
      <c r="E207" s="50">
        <f t="shared" si="13"/>
        <v>831529.56291930983</v>
      </c>
      <c r="F207" s="45">
        <f t="shared" si="17"/>
        <v>82049.872000000003</v>
      </c>
      <c r="G207" s="50">
        <f t="shared" si="16"/>
        <v>24380991.920704268</v>
      </c>
      <c r="I207" s="12"/>
    </row>
    <row r="208" spans="2:9" x14ac:dyDescent="0.3">
      <c r="B208" s="48">
        <f t="shared" si="14"/>
        <v>190</v>
      </c>
      <c r="C208" s="49">
        <f t="shared" si="12"/>
        <v>1060652.476907114</v>
      </c>
      <c r="D208" s="50">
        <f t="shared" si="15"/>
        <v>142222.45287077493</v>
      </c>
      <c r="E208" s="50">
        <f t="shared" si="13"/>
        <v>836380.15203633916</v>
      </c>
      <c r="F208" s="45">
        <f t="shared" si="17"/>
        <v>82049.872000000003</v>
      </c>
      <c r="G208" s="50">
        <f t="shared" si="16"/>
        <v>23544611.768667929</v>
      </c>
      <c r="I208" s="12"/>
    </row>
    <row r="209" spans="2:9" x14ac:dyDescent="0.3">
      <c r="B209" s="48">
        <f t="shared" si="14"/>
        <v>191</v>
      </c>
      <c r="C209" s="49">
        <f t="shared" si="12"/>
        <v>1060652.476907114</v>
      </c>
      <c r="D209" s="50">
        <f t="shared" si="15"/>
        <v>137343.56865056293</v>
      </c>
      <c r="E209" s="50">
        <f t="shared" si="13"/>
        <v>841259.03625655116</v>
      </c>
      <c r="F209" s="45">
        <f t="shared" si="17"/>
        <v>82049.872000000003</v>
      </c>
      <c r="G209" s="50">
        <f t="shared" si="16"/>
        <v>22703352.732411377</v>
      </c>
      <c r="I209" s="12"/>
    </row>
    <row r="210" spans="2:9" x14ac:dyDescent="0.3">
      <c r="B210" s="48">
        <f t="shared" si="14"/>
        <v>192</v>
      </c>
      <c r="C210" s="49">
        <f t="shared" si="12"/>
        <v>1060652.476907114</v>
      </c>
      <c r="D210" s="50">
        <f t="shared" si="15"/>
        <v>132436.2242723997</v>
      </c>
      <c r="E210" s="50">
        <f t="shared" si="13"/>
        <v>846166.38063471438</v>
      </c>
      <c r="F210" s="45">
        <f t="shared" si="17"/>
        <v>82049.872000000003</v>
      </c>
      <c r="G210" s="50">
        <f t="shared" si="16"/>
        <v>21857186.351776663</v>
      </c>
      <c r="I210" s="12"/>
    </row>
    <row r="211" spans="2:9" x14ac:dyDescent="0.3">
      <c r="B211" s="48">
        <f t="shared" si="14"/>
        <v>193</v>
      </c>
      <c r="C211" s="49">
        <f t="shared" si="12"/>
        <v>1060652.476907114</v>
      </c>
      <c r="D211" s="50">
        <f t="shared" si="15"/>
        <v>127500.2537186972</v>
      </c>
      <c r="E211" s="50">
        <f t="shared" si="13"/>
        <v>851102.35118841683</v>
      </c>
      <c r="F211" s="45">
        <f t="shared" si="17"/>
        <v>82049.872000000003</v>
      </c>
      <c r="G211" s="50">
        <f t="shared" si="16"/>
        <v>21006084.000588246</v>
      </c>
      <c r="I211" s="12"/>
    </row>
    <row r="212" spans="2:9" x14ac:dyDescent="0.3">
      <c r="B212" s="48">
        <f t="shared" si="14"/>
        <v>194</v>
      </c>
      <c r="C212" s="49">
        <f t="shared" ref="C212:C275" si="18">IF(B212&lt;=($C$4)*12,(PMT($C$5/12,($C$4)*12,-$C$3,,0)+F212),"")</f>
        <v>1060652.476907114</v>
      </c>
      <c r="D212" s="50">
        <f t="shared" si="15"/>
        <v>122535.49000343145</v>
      </c>
      <c r="E212" s="50">
        <f t="shared" ref="E212:E275" si="19">IFERROR(+C212-D212-F212,"")</f>
        <v>856067.11490368261</v>
      </c>
      <c r="F212" s="45">
        <f t="shared" si="17"/>
        <v>82049.872000000003</v>
      </c>
      <c r="G212" s="50">
        <f t="shared" si="16"/>
        <v>20150016.885684565</v>
      </c>
      <c r="I212" s="12"/>
    </row>
    <row r="213" spans="2:9" x14ac:dyDescent="0.3">
      <c r="B213" s="48">
        <f t="shared" ref="B213:B276" si="20">IFERROR(IF(B212+1&gt;($C$4)*12,"",B212+1),"")</f>
        <v>195</v>
      </c>
      <c r="C213" s="49">
        <f t="shared" si="18"/>
        <v>1060652.476907114</v>
      </c>
      <c r="D213" s="50">
        <f t="shared" ref="D213:D276" si="21">IFERROR(IF(G212&lt;0.01,"",G212*$C$5/360*30),"")</f>
        <v>117541.76516649331</v>
      </c>
      <c r="E213" s="50">
        <f t="shared" si="19"/>
        <v>861060.83974062069</v>
      </c>
      <c r="F213" s="45">
        <f t="shared" si="17"/>
        <v>82049.872000000003</v>
      </c>
      <c r="G213" s="50">
        <f t="shared" ref="G213:G276" si="22">IFERROR(+G212-E213,"")</f>
        <v>19288956.045943946</v>
      </c>
      <c r="I213" s="12"/>
    </row>
    <row r="214" spans="2:9" x14ac:dyDescent="0.3">
      <c r="B214" s="48">
        <f t="shared" si="20"/>
        <v>196</v>
      </c>
      <c r="C214" s="49">
        <f t="shared" si="18"/>
        <v>1060652.476907114</v>
      </c>
      <c r="D214" s="50">
        <f t="shared" si="21"/>
        <v>112518.91026800637</v>
      </c>
      <c r="E214" s="50">
        <f t="shared" si="19"/>
        <v>866083.69463910768</v>
      </c>
      <c r="F214" s="45">
        <f t="shared" si="17"/>
        <v>82049.872000000003</v>
      </c>
      <c r="G214" s="50">
        <f t="shared" si="22"/>
        <v>18422872.351304837</v>
      </c>
      <c r="I214" s="12"/>
    </row>
    <row r="215" spans="2:9" x14ac:dyDescent="0.3">
      <c r="B215" s="48">
        <f t="shared" si="20"/>
        <v>197</v>
      </c>
      <c r="C215" s="49">
        <f t="shared" si="18"/>
        <v>1060652.476907114</v>
      </c>
      <c r="D215" s="50">
        <f t="shared" si="21"/>
        <v>107466.75538261155</v>
      </c>
      <c r="E215" s="50">
        <f t="shared" si="19"/>
        <v>871135.84952450253</v>
      </c>
      <c r="F215" s="45">
        <f t="shared" si="17"/>
        <v>82049.872000000003</v>
      </c>
      <c r="G215" s="50">
        <f t="shared" si="22"/>
        <v>17551736.501780335</v>
      </c>
      <c r="I215" s="12"/>
    </row>
    <row r="216" spans="2:9" x14ac:dyDescent="0.3">
      <c r="B216" s="48">
        <f t="shared" si="20"/>
        <v>198</v>
      </c>
      <c r="C216" s="49">
        <f t="shared" si="18"/>
        <v>1060652.476907114</v>
      </c>
      <c r="D216" s="50">
        <f t="shared" si="21"/>
        <v>102385.12959371862</v>
      </c>
      <c r="E216" s="50">
        <f t="shared" si="19"/>
        <v>876217.47531339549</v>
      </c>
      <c r="F216" s="45">
        <f t="shared" si="17"/>
        <v>82049.872000000003</v>
      </c>
      <c r="G216" s="50">
        <f t="shared" si="22"/>
        <v>16675519.02646694</v>
      </c>
      <c r="I216" s="12"/>
    </row>
    <row r="217" spans="2:9" x14ac:dyDescent="0.3">
      <c r="B217" s="48">
        <f t="shared" si="20"/>
        <v>199</v>
      </c>
      <c r="C217" s="49">
        <f t="shared" si="18"/>
        <v>1060652.476907114</v>
      </c>
      <c r="D217" s="50">
        <f t="shared" si="21"/>
        <v>97273.86098772382</v>
      </c>
      <c r="E217" s="50">
        <f t="shared" si="19"/>
        <v>881328.74391939025</v>
      </c>
      <c r="F217" s="45">
        <f t="shared" si="17"/>
        <v>82049.872000000003</v>
      </c>
      <c r="G217" s="50">
        <f t="shared" si="22"/>
        <v>15794190.282547548</v>
      </c>
      <c r="I217" s="12"/>
    </row>
    <row r="218" spans="2:9" x14ac:dyDescent="0.3">
      <c r="B218" s="48">
        <f t="shared" si="20"/>
        <v>200</v>
      </c>
      <c r="C218" s="49">
        <f t="shared" si="18"/>
        <v>1060652.476907114</v>
      </c>
      <c r="D218" s="50">
        <f t="shared" si="21"/>
        <v>92132.776648194049</v>
      </c>
      <c r="E218" s="50">
        <f t="shared" si="19"/>
        <v>886469.82825892</v>
      </c>
      <c r="F218" s="45">
        <f t="shared" si="17"/>
        <v>82049.872000000003</v>
      </c>
      <c r="G218" s="50">
        <f t="shared" si="22"/>
        <v>14907720.454288628</v>
      </c>
      <c r="I218" s="12"/>
    </row>
    <row r="219" spans="2:9" x14ac:dyDescent="0.3">
      <c r="B219" s="48">
        <f t="shared" si="20"/>
        <v>201</v>
      </c>
      <c r="C219" s="49">
        <f t="shared" si="18"/>
        <v>1060652.476907114</v>
      </c>
      <c r="D219" s="50">
        <f t="shared" si="21"/>
        <v>86961.702650017003</v>
      </c>
      <c r="E219" s="50">
        <f t="shared" si="19"/>
        <v>891640.90225709707</v>
      </c>
      <c r="F219" s="45">
        <f t="shared" si="17"/>
        <v>82049.872000000003</v>
      </c>
      <c r="G219" s="50">
        <f t="shared" si="22"/>
        <v>14016079.55203153</v>
      </c>
      <c r="I219" s="12"/>
    </row>
    <row r="220" spans="2:9" x14ac:dyDescent="0.3">
      <c r="B220" s="48">
        <f t="shared" si="20"/>
        <v>202</v>
      </c>
      <c r="C220" s="49">
        <f t="shared" si="18"/>
        <v>1060652.476907114</v>
      </c>
      <c r="D220" s="50">
        <f t="shared" si="21"/>
        <v>81760.464053517266</v>
      </c>
      <c r="E220" s="50">
        <f t="shared" si="19"/>
        <v>896842.14085359685</v>
      </c>
      <c r="F220" s="45">
        <f t="shared" si="17"/>
        <v>82049.872000000003</v>
      </c>
      <c r="G220" s="50">
        <f t="shared" si="22"/>
        <v>13119237.411177933</v>
      </c>
      <c r="I220" s="12"/>
    </row>
    <row r="221" spans="2:9" x14ac:dyDescent="0.3">
      <c r="B221" s="48">
        <f t="shared" si="20"/>
        <v>203</v>
      </c>
      <c r="C221" s="49">
        <f t="shared" si="18"/>
        <v>1060652.476907114</v>
      </c>
      <c r="D221" s="50">
        <f t="shared" si="21"/>
        <v>76528.884898537959</v>
      </c>
      <c r="E221" s="50">
        <f t="shared" si="19"/>
        <v>902073.72000857606</v>
      </c>
      <c r="F221" s="45">
        <f t="shared" si="17"/>
        <v>82049.872000000003</v>
      </c>
      <c r="G221" s="50">
        <f t="shared" si="22"/>
        <v>12217163.691169357</v>
      </c>
      <c r="I221" s="12"/>
    </row>
    <row r="222" spans="2:9" x14ac:dyDescent="0.3">
      <c r="B222" s="48">
        <f t="shared" si="20"/>
        <v>204</v>
      </c>
      <c r="C222" s="49">
        <f t="shared" si="18"/>
        <v>1060652.476907114</v>
      </c>
      <c r="D222" s="50">
        <f t="shared" si="21"/>
        <v>71266.78819848792</v>
      </c>
      <c r="E222" s="50">
        <f t="shared" si="19"/>
        <v>907335.81670862611</v>
      </c>
      <c r="F222" s="45">
        <f t="shared" ref="F222:F285" si="23">IF(B222&gt;($C$4)*12,"",($D$14))</f>
        <v>82049.872000000003</v>
      </c>
      <c r="G222" s="50">
        <f t="shared" si="22"/>
        <v>11309827.874460731</v>
      </c>
      <c r="I222" s="12"/>
    </row>
    <row r="223" spans="2:9" x14ac:dyDescent="0.3">
      <c r="B223" s="48">
        <f t="shared" si="20"/>
        <v>205</v>
      </c>
      <c r="C223" s="49">
        <f t="shared" si="18"/>
        <v>1060652.476907114</v>
      </c>
      <c r="D223" s="50">
        <f t="shared" si="21"/>
        <v>65973.995934354258</v>
      </c>
      <c r="E223" s="50">
        <f t="shared" si="19"/>
        <v>912628.6089727598</v>
      </c>
      <c r="F223" s="45">
        <f t="shared" si="23"/>
        <v>82049.872000000003</v>
      </c>
      <c r="G223" s="50">
        <f t="shared" si="22"/>
        <v>10397199.265487971</v>
      </c>
      <c r="I223" s="12"/>
    </row>
    <row r="224" spans="2:9" x14ac:dyDescent="0.3">
      <c r="B224" s="48">
        <f t="shared" si="20"/>
        <v>206</v>
      </c>
      <c r="C224" s="49">
        <f t="shared" si="18"/>
        <v>1060652.476907114</v>
      </c>
      <c r="D224" s="50">
        <f t="shared" si="21"/>
        <v>60650.329048679829</v>
      </c>
      <c r="E224" s="50">
        <f t="shared" si="19"/>
        <v>917952.27585843427</v>
      </c>
      <c r="F224" s="45">
        <f t="shared" si="23"/>
        <v>82049.872000000003</v>
      </c>
      <c r="G224" s="50">
        <f t="shared" si="22"/>
        <v>9479246.9896295369</v>
      </c>
      <c r="I224" s="12"/>
    </row>
    <row r="225" spans="2:9" x14ac:dyDescent="0.3">
      <c r="B225" s="48">
        <f t="shared" si="20"/>
        <v>207</v>
      </c>
      <c r="C225" s="49">
        <f t="shared" si="18"/>
        <v>1060652.476907114</v>
      </c>
      <c r="D225" s="50">
        <f t="shared" si="21"/>
        <v>55295.607439505635</v>
      </c>
      <c r="E225" s="50">
        <f t="shared" si="19"/>
        <v>923306.99746760842</v>
      </c>
      <c r="F225" s="45">
        <f t="shared" si="23"/>
        <v>82049.872000000003</v>
      </c>
      <c r="G225" s="50">
        <f t="shared" si="22"/>
        <v>8555939.9921619277</v>
      </c>
      <c r="I225" s="12"/>
    </row>
    <row r="226" spans="2:9" x14ac:dyDescent="0.3">
      <c r="B226" s="48">
        <f t="shared" si="20"/>
        <v>208</v>
      </c>
      <c r="C226" s="49">
        <f t="shared" si="18"/>
        <v>1060652.476907114</v>
      </c>
      <c r="D226" s="50">
        <f t="shared" si="21"/>
        <v>49909.64995427792</v>
      </c>
      <c r="E226" s="50">
        <f t="shared" si="19"/>
        <v>928692.95495283615</v>
      </c>
      <c r="F226" s="45">
        <f t="shared" si="23"/>
        <v>82049.872000000003</v>
      </c>
      <c r="G226" s="50">
        <f t="shared" si="22"/>
        <v>7627247.0372090917</v>
      </c>
      <c r="I226" s="12"/>
    </row>
    <row r="227" spans="2:9" x14ac:dyDescent="0.3">
      <c r="B227" s="48">
        <f t="shared" si="20"/>
        <v>209</v>
      </c>
      <c r="C227" s="49">
        <f t="shared" si="18"/>
        <v>1060652.476907114</v>
      </c>
      <c r="D227" s="50">
        <f t="shared" si="21"/>
        <v>44492.274383719712</v>
      </c>
      <c r="E227" s="50">
        <f t="shared" si="19"/>
        <v>934110.3305233944</v>
      </c>
      <c r="F227" s="45">
        <f t="shared" si="23"/>
        <v>82049.872000000003</v>
      </c>
      <c r="G227" s="50">
        <f t="shared" si="22"/>
        <v>6693136.7066856977</v>
      </c>
      <c r="I227" s="12"/>
    </row>
    <row r="228" spans="2:9" x14ac:dyDescent="0.3">
      <c r="B228" s="48">
        <f t="shared" si="20"/>
        <v>210</v>
      </c>
      <c r="C228" s="49">
        <f t="shared" si="18"/>
        <v>1060652.476907114</v>
      </c>
      <c r="D228" s="50">
        <f t="shared" si="21"/>
        <v>39043.297455666572</v>
      </c>
      <c r="E228" s="50">
        <f t="shared" si="19"/>
        <v>939559.30745144747</v>
      </c>
      <c r="F228" s="45">
        <f t="shared" si="23"/>
        <v>82049.872000000003</v>
      </c>
      <c r="G228" s="50">
        <f t="shared" si="22"/>
        <v>5753577.3992342502</v>
      </c>
      <c r="I228" s="12"/>
    </row>
    <row r="229" spans="2:9" x14ac:dyDescent="0.3">
      <c r="B229" s="48">
        <f t="shared" si="20"/>
        <v>211</v>
      </c>
      <c r="C229" s="49">
        <f t="shared" si="18"/>
        <v>1060652.476907114</v>
      </c>
      <c r="D229" s="50">
        <f t="shared" si="21"/>
        <v>33562.534828866461</v>
      </c>
      <c r="E229" s="50">
        <f t="shared" si="19"/>
        <v>945040.07007824758</v>
      </c>
      <c r="F229" s="45">
        <f t="shared" si="23"/>
        <v>82049.872000000003</v>
      </c>
      <c r="G229" s="50">
        <f t="shared" si="22"/>
        <v>4808537.329156003</v>
      </c>
      <c r="I229" s="12"/>
    </row>
    <row r="230" spans="2:9" x14ac:dyDescent="0.3">
      <c r="B230" s="48">
        <f t="shared" si="20"/>
        <v>212</v>
      </c>
      <c r="C230" s="49">
        <f t="shared" si="18"/>
        <v>1060652.476907114</v>
      </c>
      <c r="D230" s="50">
        <f t="shared" si="21"/>
        <v>28049.801086743355</v>
      </c>
      <c r="E230" s="50">
        <f t="shared" si="19"/>
        <v>950552.8038203707</v>
      </c>
      <c r="F230" s="45">
        <f t="shared" si="23"/>
        <v>82049.872000000003</v>
      </c>
      <c r="G230" s="50">
        <f t="shared" si="22"/>
        <v>3857984.5253356323</v>
      </c>
      <c r="I230" s="12"/>
    </row>
    <row r="231" spans="2:9" x14ac:dyDescent="0.3">
      <c r="B231" s="48">
        <f t="shared" si="20"/>
        <v>213</v>
      </c>
      <c r="C231" s="49">
        <f t="shared" si="18"/>
        <v>1060652.476907114</v>
      </c>
      <c r="D231" s="50">
        <f t="shared" si="21"/>
        <v>22504.909731124524</v>
      </c>
      <c r="E231" s="50">
        <f t="shared" si="19"/>
        <v>956097.69517598953</v>
      </c>
      <c r="F231" s="45">
        <f t="shared" si="23"/>
        <v>82049.872000000003</v>
      </c>
      <c r="G231" s="50">
        <f t="shared" si="22"/>
        <v>2901886.8301596427</v>
      </c>
      <c r="I231" s="12"/>
    </row>
    <row r="232" spans="2:9" x14ac:dyDescent="0.3">
      <c r="B232" s="48">
        <f t="shared" si="20"/>
        <v>214</v>
      </c>
      <c r="C232" s="49">
        <f t="shared" si="18"/>
        <v>1060652.476907114</v>
      </c>
      <c r="D232" s="50">
        <f t="shared" si="21"/>
        <v>16927.67317593125</v>
      </c>
      <c r="E232" s="50">
        <f t="shared" si="19"/>
        <v>961674.93173118285</v>
      </c>
      <c r="F232" s="45">
        <f t="shared" si="23"/>
        <v>82049.872000000003</v>
      </c>
      <c r="G232" s="50">
        <f t="shared" si="22"/>
        <v>1940211.8984284599</v>
      </c>
      <c r="I232" s="12"/>
    </row>
    <row r="233" spans="2:9" x14ac:dyDescent="0.3">
      <c r="B233" s="48">
        <f t="shared" si="20"/>
        <v>215</v>
      </c>
      <c r="C233" s="49">
        <f t="shared" si="18"/>
        <v>1060652.476907114</v>
      </c>
      <c r="D233" s="50">
        <f t="shared" si="21"/>
        <v>11317.902740832682</v>
      </c>
      <c r="E233" s="50">
        <f t="shared" si="19"/>
        <v>967284.70216628141</v>
      </c>
      <c r="F233" s="45">
        <f t="shared" si="23"/>
        <v>82049.872000000003</v>
      </c>
      <c r="G233" s="50">
        <f t="shared" si="22"/>
        <v>972927.19626217848</v>
      </c>
      <c r="I233" s="12"/>
    </row>
    <row r="234" spans="2:9" x14ac:dyDescent="0.3">
      <c r="B234" s="48">
        <f t="shared" si="20"/>
        <v>216</v>
      </c>
      <c r="C234" s="49">
        <f t="shared" si="18"/>
        <v>1060652.476907114</v>
      </c>
      <c r="D234" s="50">
        <f t="shared" si="21"/>
        <v>5675.4086448627086</v>
      </c>
      <c r="E234" s="50">
        <f t="shared" si="19"/>
        <v>972927.19626225135</v>
      </c>
      <c r="F234" s="45">
        <f t="shared" si="23"/>
        <v>82049.872000000003</v>
      </c>
      <c r="G234" s="50">
        <f t="shared" si="22"/>
        <v>-7.2875991463661194E-8</v>
      </c>
      <c r="I234" s="12"/>
    </row>
    <row r="235" spans="2:9" x14ac:dyDescent="0.3">
      <c r="B235" s="48" t="str">
        <f t="shared" si="20"/>
        <v/>
      </c>
      <c r="C235" s="49" t="str">
        <f t="shared" si="18"/>
        <v/>
      </c>
      <c r="D235" s="50" t="str">
        <f t="shared" si="21"/>
        <v/>
      </c>
      <c r="E235" s="50" t="str">
        <f t="shared" si="19"/>
        <v/>
      </c>
      <c r="F235" s="45" t="str">
        <f t="shared" si="23"/>
        <v/>
      </c>
      <c r="G235" s="50" t="str">
        <f t="shared" si="22"/>
        <v/>
      </c>
      <c r="I235" s="12"/>
    </row>
    <row r="236" spans="2:9" x14ac:dyDescent="0.3">
      <c r="B236" s="48" t="str">
        <f t="shared" si="20"/>
        <v/>
      </c>
      <c r="C236" s="49" t="str">
        <f t="shared" si="18"/>
        <v/>
      </c>
      <c r="D236" s="50" t="str">
        <f t="shared" si="21"/>
        <v/>
      </c>
      <c r="E236" s="50" t="str">
        <f t="shared" si="19"/>
        <v/>
      </c>
      <c r="F236" s="45" t="str">
        <f t="shared" si="23"/>
        <v/>
      </c>
      <c r="G236" s="50" t="str">
        <f t="shared" si="22"/>
        <v/>
      </c>
      <c r="I236" s="12"/>
    </row>
    <row r="237" spans="2:9" x14ac:dyDescent="0.3">
      <c r="B237" s="48" t="str">
        <f t="shared" si="20"/>
        <v/>
      </c>
      <c r="C237" s="49" t="str">
        <f t="shared" si="18"/>
        <v/>
      </c>
      <c r="D237" s="50" t="str">
        <f t="shared" si="21"/>
        <v/>
      </c>
      <c r="E237" s="50" t="str">
        <f t="shared" si="19"/>
        <v/>
      </c>
      <c r="F237" s="45" t="str">
        <f t="shared" si="23"/>
        <v/>
      </c>
      <c r="G237" s="50" t="str">
        <f t="shared" si="22"/>
        <v/>
      </c>
      <c r="I237" s="12"/>
    </row>
    <row r="238" spans="2:9" x14ac:dyDescent="0.3">
      <c r="B238" s="48" t="str">
        <f t="shared" si="20"/>
        <v/>
      </c>
      <c r="C238" s="49" t="str">
        <f t="shared" si="18"/>
        <v/>
      </c>
      <c r="D238" s="50" t="str">
        <f t="shared" si="21"/>
        <v/>
      </c>
      <c r="E238" s="50" t="str">
        <f t="shared" si="19"/>
        <v/>
      </c>
      <c r="F238" s="45" t="str">
        <f t="shared" si="23"/>
        <v/>
      </c>
      <c r="G238" s="50" t="str">
        <f t="shared" si="22"/>
        <v/>
      </c>
      <c r="I238" s="12"/>
    </row>
    <row r="239" spans="2:9" x14ac:dyDescent="0.3">
      <c r="B239" s="48" t="str">
        <f t="shared" si="20"/>
        <v/>
      </c>
      <c r="C239" s="49" t="str">
        <f t="shared" si="18"/>
        <v/>
      </c>
      <c r="D239" s="50" t="str">
        <f t="shared" si="21"/>
        <v/>
      </c>
      <c r="E239" s="50" t="str">
        <f t="shared" si="19"/>
        <v/>
      </c>
      <c r="F239" s="45" t="str">
        <f t="shared" si="23"/>
        <v/>
      </c>
      <c r="G239" s="50" t="str">
        <f t="shared" si="22"/>
        <v/>
      </c>
      <c r="I239" s="12"/>
    </row>
    <row r="240" spans="2:9" x14ac:dyDescent="0.3">
      <c r="B240" s="48" t="str">
        <f t="shared" si="20"/>
        <v/>
      </c>
      <c r="C240" s="49" t="str">
        <f t="shared" si="18"/>
        <v/>
      </c>
      <c r="D240" s="50" t="str">
        <f t="shared" si="21"/>
        <v/>
      </c>
      <c r="E240" s="50" t="str">
        <f t="shared" si="19"/>
        <v/>
      </c>
      <c r="F240" s="45" t="str">
        <f t="shared" si="23"/>
        <v/>
      </c>
      <c r="G240" s="50" t="str">
        <f t="shared" si="22"/>
        <v/>
      </c>
      <c r="I240" s="12"/>
    </row>
    <row r="241" spans="2:9" x14ac:dyDescent="0.3">
      <c r="B241" s="48" t="str">
        <f t="shared" si="20"/>
        <v/>
      </c>
      <c r="C241" s="49" t="str">
        <f t="shared" si="18"/>
        <v/>
      </c>
      <c r="D241" s="50" t="str">
        <f t="shared" si="21"/>
        <v/>
      </c>
      <c r="E241" s="50" t="str">
        <f t="shared" si="19"/>
        <v/>
      </c>
      <c r="F241" s="45" t="str">
        <f t="shared" si="23"/>
        <v/>
      </c>
      <c r="G241" s="50" t="str">
        <f t="shared" si="22"/>
        <v/>
      </c>
      <c r="I241" s="12"/>
    </row>
    <row r="242" spans="2:9" x14ac:dyDescent="0.3">
      <c r="B242" s="48" t="str">
        <f t="shared" si="20"/>
        <v/>
      </c>
      <c r="C242" s="49" t="str">
        <f t="shared" si="18"/>
        <v/>
      </c>
      <c r="D242" s="50" t="str">
        <f t="shared" si="21"/>
        <v/>
      </c>
      <c r="E242" s="50" t="str">
        <f t="shared" si="19"/>
        <v/>
      </c>
      <c r="F242" s="45" t="str">
        <f t="shared" si="23"/>
        <v/>
      </c>
      <c r="G242" s="50" t="str">
        <f t="shared" si="22"/>
        <v/>
      </c>
      <c r="I242" s="12"/>
    </row>
    <row r="243" spans="2:9" x14ac:dyDescent="0.3">
      <c r="B243" s="48" t="str">
        <f t="shared" si="20"/>
        <v/>
      </c>
      <c r="C243" s="49" t="str">
        <f t="shared" si="18"/>
        <v/>
      </c>
      <c r="D243" s="50" t="str">
        <f t="shared" si="21"/>
        <v/>
      </c>
      <c r="E243" s="50" t="str">
        <f t="shared" si="19"/>
        <v/>
      </c>
      <c r="F243" s="45" t="str">
        <f t="shared" si="23"/>
        <v/>
      </c>
      <c r="G243" s="50" t="str">
        <f t="shared" si="22"/>
        <v/>
      </c>
      <c r="I243" s="12"/>
    </row>
    <row r="244" spans="2:9" x14ac:dyDescent="0.3">
      <c r="B244" s="48" t="str">
        <f t="shared" si="20"/>
        <v/>
      </c>
      <c r="C244" s="49" t="str">
        <f t="shared" si="18"/>
        <v/>
      </c>
      <c r="D244" s="50" t="str">
        <f t="shared" si="21"/>
        <v/>
      </c>
      <c r="E244" s="50" t="str">
        <f t="shared" si="19"/>
        <v/>
      </c>
      <c r="F244" s="45" t="str">
        <f t="shared" si="23"/>
        <v/>
      </c>
      <c r="G244" s="50" t="str">
        <f t="shared" si="22"/>
        <v/>
      </c>
      <c r="I244" s="12"/>
    </row>
    <row r="245" spans="2:9" x14ac:dyDescent="0.3">
      <c r="B245" s="48" t="str">
        <f t="shared" si="20"/>
        <v/>
      </c>
      <c r="C245" s="49" t="str">
        <f t="shared" si="18"/>
        <v/>
      </c>
      <c r="D245" s="50" t="str">
        <f t="shared" si="21"/>
        <v/>
      </c>
      <c r="E245" s="50" t="str">
        <f t="shared" si="19"/>
        <v/>
      </c>
      <c r="F245" s="45" t="str">
        <f t="shared" si="23"/>
        <v/>
      </c>
      <c r="G245" s="50" t="str">
        <f t="shared" si="22"/>
        <v/>
      </c>
      <c r="I245" s="12"/>
    </row>
    <row r="246" spans="2:9" x14ac:dyDescent="0.3">
      <c r="B246" s="48" t="str">
        <f t="shared" si="20"/>
        <v/>
      </c>
      <c r="C246" s="49" t="str">
        <f t="shared" si="18"/>
        <v/>
      </c>
      <c r="D246" s="50" t="str">
        <f t="shared" si="21"/>
        <v/>
      </c>
      <c r="E246" s="50" t="str">
        <f t="shared" si="19"/>
        <v/>
      </c>
      <c r="F246" s="45" t="str">
        <f t="shared" si="23"/>
        <v/>
      </c>
      <c r="G246" s="50" t="str">
        <f t="shared" si="22"/>
        <v/>
      </c>
      <c r="I246" s="12"/>
    </row>
    <row r="247" spans="2:9" x14ac:dyDescent="0.3">
      <c r="B247" s="48" t="str">
        <f t="shared" si="20"/>
        <v/>
      </c>
      <c r="C247" s="49" t="str">
        <f t="shared" si="18"/>
        <v/>
      </c>
      <c r="D247" s="50" t="str">
        <f t="shared" si="21"/>
        <v/>
      </c>
      <c r="E247" s="50" t="str">
        <f t="shared" si="19"/>
        <v/>
      </c>
      <c r="F247" s="45" t="str">
        <f t="shared" si="23"/>
        <v/>
      </c>
      <c r="G247" s="50" t="str">
        <f t="shared" si="22"/>
        <v/>
      </c>
      <c r="I247" s="12"/>
    </row>
    <row r="248" spans="2:9" x14ac:dyDescent="0.3">
      <c r="B248" s="48" t="str">
        <f t="shared" si="20"/>
        <v/>
      </c>
      <c r="C248" s="49" t="str">
        <f t="shared" si="18"/>
        <v/>
      </c>
      <c r="D248" s="50" t="str">
        <f t="shared" si="21"/>
        <v/>
      </c>
      <c r="E248" s="50" t="str">
        <f t="shared" si="19"/>
        <v/>
      </c>
      <c r="F248" s="45" t="str">
        <f t="shared" si="23"/>
        <v/>
      </c>
      <c r="G248" s="50" t="str">
        <f t="shared" si="22"/>
        <v/>
      </c>
      <c r="I248" s="12"/>
    </row>
    <row r="249" spans="2:9" x14ac:dyDescent="0.3">
      <c r="B249" s="48" t="str">
        <f t="shared" si="20"/>
        <v/>
      </c>
      <c r="C249" s="49" t="str">
        <f t="shared" si="18"/>
        <v/>
      </c>
      <c r="D249" s="50" t="str">
        <f t="shared" si="21"/>
        <v/>
      </c>
      <c r="E249" s="50" t="str">
        <f t="shared" si="19"/>
        <v/>
      </c>
      <c r="F249" s="45" t="str">
        <f t="shared" si="23"/>
        <v/>
      </c>
      <c r="G249" s="50" t="str">
        <f t="shared" si="22"/>
        <v/>
      </c>
      <c r="I249" s="12"/>
    </row>
    <row r="250" spans="2:9" x14ac:dyDescent="0.3">
      <c r="B250" s="48" t="str">
        <f t="shared" si="20"/>
        <v/>
      </c>
      <c r="C250" s="49" t="str">
        <f t="shared" si="18"/>
        <v/>
      </c>
      <c r="D250" s="50" t="str">
        <f t="shared" si="21"/>
        <v/>
      </c>
      <c r="E250" s="50" t="str">
        <f t="shared" si="19"/>
        <v/>
      </c>
      <c r="F250" s="45" t="str">
        <f t="shared" si="23"/>
        <v/>
      </c>
      <c r="G250" s="50" t="str">
        <f t="shared" si="22"/>
        <v/>
      </c>
      <c r="I250" s="12"/>
    </row>
    <row r="251" spans="2:9" x14ac:dyDescent="0.3">
      <c r="B251" s="48" t="str">
        <f t="shared" si="20"/>
        <v/>
      </c>
      <c r="C251" s="49" t="str">
        <f t="shared" si="18"/>
        <v/>
      </c>
      <c r="D251" s="50" t="str">
        <f t="shared" si="21"/>
        <v/>
      </c>
      <c r="E251" s="50" t="str">
        <f t="shared" si="19"/>
        <v/>
      </c>
      <c r="F251" s="45" t="str">
        <f t="shared" si="23"/>
        <v/>
      </c>
      <c r="G251" s="50" t="str">
        <f t="shared" si="22"/>
        <v/>
      </c>
      <c r="I251" s="12"/>
    </row>
    <row r="252" spans="2:9" x14ac:dyDescent="0.3">
      <c r="B252" s="48" t="str">
        <f t="shared" si="20"/>
        <v/>
      </c>
      <c r="C252" s="49" t="str">
        <f t="shared" si="18"/>
        <v/>
      </c>
      <c r="D252" s="50" t="str">
        <f t="shared" si="21"/>
        <v/>
      </c>
      <c r="E252" s="50" t="str">
        <f t="shared" si="19"/>
        <v/>
      </c>
      <c r="F252" s="45" t="str">
        <f t="shared" si="23"/>
        <v/>
      </c>
      <c r="G252" s="50" t="str">
        <f t="shared" si="22"/>
        <v/>
      </c>
      <c r="I252" s="12"/>
    </row>
    <row r="253" spans="2:9" x14ac:dyDescent="0.3">
      <c r="B253" s="48" t="str">
        <f t="shared" si="20"/>
        <v/>
      </c>
      <c r="C253" s="49" t="str">
        <f t="shared" si="18"/>
        <v/>
      </c>
      <c r="D253" s="50" t="str">
        <f t="shared" si="21"/>
        <v/>
      </c>
      <c r="E253" s="50" t="str">
        <f t="shared" si="19"/>
        <v/>
      </c>
      <c r="F253" s="45" t="str">
        <f t="shared" si="23"/>
        <v/>
      </c>
      <c r="G253" s="50" t="str">
        <f t="shared" si="22"/>
        <v/>
      </c>
      <c r="I253" s="12"/>
    </row>
    <row r="254" spans="2:9" x14ac:dyDescent="0.3">
      <c r="B254" s="48" t="str">
        <f t="shared" si="20"/>
        <v/>
      </c>
      <c r="C254" s="49" t="str">
        <f t="shared" si="18"/>
        <v/>
      </c>
      <c r="D254" s="50" t="str">
        <f t="shared" si="21"/>
        <v/>
      </c>
      <c r="E254" s="50" t="str">
        <f t="shared" si="19"/>
        <v/>
      </c>
      <c r="F254" s="45" t="str">
        <f t="shared" si="23"/>
        <v/>
      </c>
      <c r="G254" s="50" t="str">
        <f t="shared" si="22"/>
        <v/>
      </c>
      <c r="I254" s="12"/>
    </row>
    <row r="255" spans="2:9" x14ac:dyDescent="0.3">
      <c r="B255" s="48" t="str">
        <f t="shared" si="20"/>
        <v/>
      </c>
      <c r="C255" s="49" t="str">
        <f t="shared" si="18"/>
        <v/>
      </c>
      <c r="D255" s="50" t="str">
        <f t="shared" si="21"/>
        <v/>
      </c>
      <c r="E255" s="50" t="str">
        <f t="shared" si="19"/>
        <v/>
      </c>
      <c r="F255" s="45" t="str">
        <f t="shared" si="23"/>
        <v/>
      </c>
      <c r="G255" s="50" t="str">
        <f t="shared" si="22"/>
        <v/>
      </c>
      <c r="I255" s="12"/>
    </row>
    <row r="256" spans="2:9" x14ac:dyDescent="0.3">
      <c r="B256" s="48" t="str">
        <f t="shared" si="20"/>
        <v/>
      </c>
      <c r="C256" s="49" t="str">
        <f t="shared" si="18"/>
        <v/>
      </c>
      <c r="D256" s="50" t="str">
        <f t="shared" si="21"/>
        <v/>
      </c>
      <c r="E256" s="50" t="str">
        <f t="shared" si="19"/>
        <v/>
      </c>
      <c r="F256" s="45" t="str">
        <f t="shared" si="23"/>
        <v/>
      </c>
      <c r="G256" s="50" t="str">
        <f t="shared" si="22"/>
        <v/>
      </c>
      <c r="I256" s="12"/>
    </row>
    <row r="257" spans="2:9" x14ac:dyDescent="0.3">
      <c r="B257" s="48" t="str">
        <f t="shared" si="20"/>
        <v/>
      </c>
      <c r="C257" s="49" t="str">
        <f t="shared" si="18"/>
        <v/>
      </c>
      <c r="D257" s="50" t="str">
        <f t="shared" si="21"/>
        <v/>
      </c>
      <c r="E257" s="50" t="str">
        <f t="shared" si="19"/>
        <v/>
      </c>
      <c r="F257" s="45" t="str">
        <f t="shared" si="23"/>
        <v/>
      </c>
      <c r="G257" s="50" t="str">
        <f t="shared" si="22"/>
        <v/>
      </c>
      <c r="I257" s="12"/>
    </row>
    <row r="258" spans="2:9" x14ac:dyDescent="0.3">
      <c r="B258" s="48" t="str">
        <f t="shared" si="20"/>
        <v/>
      </c>
      <c r="C258" s="49" t="str">
        <f t="shared" si="18"/>
        <v/>
      </c>
      <c r="D258" s="50" t="str">
        <f t="shared" si="21"/>
        <v/>
      </c>
      <c r="E258" s="50" t="str">
        <f t="shared" si="19"/>
        <v/>
      </c>
      <c r="F258" s="45" t="str">
        <f t="shared" si="23"/>
        <v/>
      </c>
      <c r="G258" s="50" t="str">
        <f t="shared" si="22"/>
        <v/>
      </c>
      <c r="I258" s="12"/>
    </row>
    <row r="259" spans="2:9" x14ac:dyDescent="0.3">
      <c r="B259" s="48" t="str">
        <f t="shared" si="20"/>
        <v/>
      </c>
      <c r="C259" s="49" t="str">
        <f t="shared" si="18"/>
        <v/>
      </c>
      <c r="D259" s="50" t="str">
        <f t="shared" si="21"/>
        <v/>
      </c>
      <c r="E259" s="50" t="str">
        <f t="shared" si="19"/>
        <v/>
      </c>
      <c r="F259" s="45" t="str">
        <f t="shared" si="23"/>
        <v/>
      </c>
      <c r="G259" s="50" t="str">
        <f t="shared" si="22"/>
        <v/>
      </c>
      <c r="I259" s="12"/>
    </row>
    <row r="260" spans="2:9" x14ac:dyDescent="0.3">
      <c r="B260" s="48" t="str">
        <f t="shared" si="20"/>
        <v/>
      </c>
      <c r="C260" s="49" t="str">
        <f t="shared" si="18"/>
        <v/>
      </c>
      <c r="D260" s="50" t="str">
        <f t="shared" si="21"/>
        <v/>
      </c>
      <c r="E260" s="50" t="str">
        <f t="shared" si="19"/>
        <v/>
      </c>
      <c r="F260" s="45" t="str">
        <f t="shared" si="23"/>
        <v/>
      </c>
      <c r="G260" s="50" t="str">
        <f t="shared" si="22"/>
        <v/>
      </c>
      <c r="I260" s="12"/>
    </row>
    <row r="261" spans="2:9" x14ac:dyDescent="0.3">
      <c r="B261" s="48" t="str">
        <f t="shared" si="20"/>
        <v/>
      </c>
      <c r="C261" s="49" t="str">
        <f t="shared" si="18"/>
        <v/>
      </c>
      <c r="D261" s="50" t="str">
        <f t="shared" si="21"/>
        <v/>
      </c>
      <c r="E261" s="50" t="str">
        <f t="shared" si="19"/>
        <v/>
      </c>
      <c r="F261" s="45" t="str">
        <f t="shared" si="23"/>
        <v/>
      </c>
      <c r="G261" s="50" t="str">
        <f t="shared" si="22"/>
        <v/>
      </c>
      <c r="I261" s="12"/>
    </row>
    <row r="262" spans="2:9" x14ac:dyDescent="0.3">
      <c r="B262" s="48" t="str">
        <f t="shared" si="20"/>
        <v/>
      </c>
      <c r="C262" s="49" t="str">
        <f t="shared" si="18"/>
        <v/>
      </c>
      <c r="D262" s="50" t="str">
        <f t="shared" si="21"/>
        <v/>
      </c>
      <c r="E262" s="50" t="str">
        <f t="shared" si="19"/>
        <v/>
      </c>
      <c r="F262" s="45" t="str">
        <f t="shared" si="23"/>
        <v/>
      </c>
      <c r="G262" s="50" t="str">
        <f t="shared" si="22"/>
        <v/>
      </c>
      <c r="I262" s="12"/>
    </row>
    <row r="263" spans="2:9" x14ac:dyDescent="0.3">
      <c r="B263" s="48" t="str">
        <f t="shared" si="20"/>
        <v/>
      </c>
      <c r="C263" s="49" t="str">
        <f t="shared" si="18"/>
        <v/>
      </c>
      <c r="D263" s="50" t="str">
        <f t="shared" si="21"/>
        <v/>
      </c>
      <c r="E263" s="50" t="str">
        <f t="shared" si="19"/>
        <v/>
      </c>
      <c r="F263" s="45" t="str">
        <f t="shared" si="23"/>
        <v/>
      </c>
      <c r="G263" s="50" t="str">
        <f t="shared" si="22"/>
        <v/>
      </c>
      <c r="I263" s="12"/>
    </row>
    <row r="264" spans="2:9" x14ac:dyDescent="0.3">
      <c r="B264" s="48" t="str">
        <f t="shared" si="20"/>
        <v/>
      </c>
      <c r="C264" s="49" t="str">
        <f t="shared" si="18"/>
        <v/>
      </c>
      <c r="D264" s="50" t="str">
        <f t="shared" si="21"/>
        <v/>
      </c>
      <c r="E264" s="50" t="str">
        <f t="shared" si="19"/>
        <v/>
      </c>
      <c r="F264" s="45" t="str">
        <f t="shared" si="23"/>
        <v/>
      </c>
      <c r="G264" s="50" t="str">
        <f t="shared" si="22"/>
        <v/>
      </c>
      <c r="I264" s="12"/>
    </row>
    <row r="265" spans="2:9" x14ac:dyDescent="0.3">
      <c r="B265" s="48" t="str">
        <f t="shared" si="20"/>
        <v/>
      </c>
      <c r="C265" s="49" t="str">
        <f t="shared" si="18"/>
        <v/>
      </c>
      <c r="D265" s="50" t="str">
        <f t="shared" si="21"/>
        <v/>
      </c>
      <c r="E265" s="50" t="str">
        <f t="shared" si="19"/>
        <v/>
      </c>
      <c r="F265" s="45" t="str">
        <f t="shared" si="23"/>
        <v/>
      </c>
      <c r="G265" s="50" t="str">
        <f t="shared" si="22"/>
        <v/>
      </c>
      <c r="I265" s="12"/>
    </row>
    <row r="266" spans="2:9" x14ac:dyDescent="0.3">
      <c r="B266" s="48" t="str">
        <f t="shared" si="20"/>
        <v/>
      </c>
      <c r="C266" s="49" t="str">
        <f t="shared" si="18"/>
        <v/>
      </c>
      <c r="D266" s="50" t="str">
        <f t="shared" si="21"/>
        <v/>
      </c>
      <c r="E266" s="50" t="str">
        <f t="shared" si="19"/>
        <v/>
      </c>
      <c r="F266" s="45" t="str">
        <f t="shared" si="23"/>
        <v/>
      </c>
      <c r="G266" s="50" t="str">
        <f t="shared" si="22"/>
        <v/>
      </c>
      <c r="I266" s="12"/>
    </row>
    <row r="267" spans="2:9" x14ac:dyDescent="0.3">
      <c r="B267" s="48" t="str">
        <f t="shared" si="20"/>
        <v/>
      </c>
      <c r="C267" s="49" t="str">
        <f t="shared" si="18"/>
        <v/>
      </c>
      <c r="D267" s="50" t="str">
        <f t="shared" si="21"/>
        <v/>
      </c>
      <c r="E267" s="50" t="str">
        <f t="shared" si="19"/>
        <v/>
      </c>
      <c r="F267" s="45" t="str">
        <f t="shared" si="23"/>
        <v/>
      </c>
      <c r="G267" s="50" t="str">
        <f t="shared" si="22"/>
        <v/>
      </c>
      <c r="I267" s="12"/>
    </row>
    <row r="268" spans="2:9" x14ac:dyDescent="0.3">
      <c r="B268" s="48" t="str">
        <f t="shared" si="20"/>
        <v/>
      </c>
      <c r="C268" s="49" t="str">
        <f t="shared" si="18"/>
        <v/>
      </c>
      <c r="D268" s="50" t="str">
        <f t="shared" si="21"/>
        <v/>
      </c>
      <c r="E268" s="50" t="str">
        <f t="shared" si="19"/>
        <v/>
      </c>
      <c r="F268" s="45" t="str">
        <f t="shared" si="23"/>
        <v/>
      </c>
      <c r="G268" s="50" t="str">
        <f t="shared" si="22"/>
        <v/>
      </c>
      <c r="I268" s="12"/>
    </row>
    <row r="269" spans="2:9" x14ac:dyDescent="0.3">
      <c r="B269" s="48" t="str">
        <f t="shared" si="20"/>
        <v/>
      </c>
      <c r="C269" s="49" t="str">
        <f t="shared" si="18"/>
        <v/>
      </c>
      <c r="D269" s="50" t="str">
        <f t="shared" si="21"/>
        <v/>
      </c>
      <c r="E269" s="50" t="str">
        <f t="shared" si="19"/>
        <v/>
      </c>
      <c r="F269" s="45" t="str">
        <f t="shared" si="23"/>
        <v/>
      </c>
      <c r="G269" s="50" t="str">
        <f t="shared" si="22"/>
        <v/>
      </c>
      <c r="I269" s="12"/>
    </row>
    <row r="270" spans="2:9" x14ac:dyDescent="0.3">
      <c r="B270" s="48" t="str">
        <f t="shared" si="20"/>
        <v/>
      </c>
      <c r="C270" s="49" t="str">
        <f t="shared" si="18"/>
        <v/>
      </c>
      <c r="D270" s="50" t="str">
        <f t="shared" si="21"/>
        <v/>
      </c>
      <c r="E270" s="50" t="str">
        <f t="shared" si="19"/>
        <v/>
      </c>
      <c r="F270" s="45" t="str">
        <f t="shared" si="23"/>
        <v/>
      </c>
      <c r="G270" s="50" t="str">
        <f t="shared" si="22"/>
        <v/>
      </c>
      <c r="I270" s="12"/>
    </row>
    <row r="271" spans="2:9" x14ac:dyDescent="0.3">
      <c r="B271" s="48" t="str">
        <f t="shared" si="20"/>
        <v/>
      </c>
      <c r="C271" s="49" t="str">
        <f t="shared" si="18"/>
        <v/>
      </c>
      <c r="D271" s="50" t="str">
        <f t="shared" si="21"/>
        <v/>
      </c>
      <c r="E271" s="50" t="str">
        <f t="shared" si="19"/>
        <v/>
      </c>
      <c r="F271" s="45" t="str">
        <f t="shared" si="23"/>
        <v/>
      </c>
      <c r="G271" s="50" t="str">
        <f t="shared" si="22"/>
        <v/>
      </c>
      <c r="I271" s="12"/>
    </row>
    <row r="272" spans="2:9" x14ac:dyDescent="0.3">
      <c r="B272" s="48" t="str">
        <f t="shared" si="20"/>
        <v/>
      </c>
      <c r="C272" s="49" t="str">
        <f t="shared" si="18"/>
        <v/>
      </c>
      <c r="D272" s="50" t="str">
        <f t="shared" si="21"/>
        <v/>
      </c>
      <c r="E272" s="50" t="str">
        <f t="shared" si="19"/>
        <v/>
      </c>
      <c r="F272" s="45" t="str">
        <f t="shared" si="23"/>
        <v/>
      </c>
      <c r="G272" s="50" t="str">
        <f t="shared" si="22"/>
        <v/>
      </c>
      <c r="I272" s="12"/>
    </row>
    <row r="273" spans="2:9" x14ac:dyDescent="0.3">
      <c r="B273" s="48" t="str">
        <f t="shared" si="20"/>
        <v/>
      </c>
      <c r="C273" s="49" t="str">
        <f t="shared" si="18"/>
        <v/>
      </c>
      <c r="D273" s="50" t="str">
        <f t="shared" si="21"/>
        <v/>
      </c>
      <c r="E273" s="50" t="str">
        <f t="shared" si="19"/>
        <v/>
      </c>
      <c r="F273" s="45" t="str">
        <f t="shared" si="23"/>
        <v/>
      </c>
      <c r="G273" s="50" t="str">
        <f t="shared" si="22"/>
        <v/>
      </c>
      <c r="I273" s="12"/>
    </row>
    <row r="274" spans="2:9" x14ac:dyDescent="0.3">
      <c r="B274" s="48" t="str">
        <f t="shared" si="20"/>
        <v/>
      </c>
      <c r="C274" s="49" t="str">
        <f t="shared" si="18"/>
        <v/>
      </c>
      <c r="D274" s="50" t="str">
        <f t="shared" si="21"/>
        <v/>
      </c>
      <c r="E274" s="50" t="str">
        <f t="shared" si="19"/>
        <v/>
      </c>
      <c r="F274" s="45" t="str">
        <f t="shared" si="23"/>
        <v/>
      </c>
      <c r="G274" s="50" t="str">
        <f t="shared" si="22"/>
        <v/>
      </c>
      <c r="I274" s="12"/>
    </row>
    <row r="275" spans="2:9" x14ac:dyDescent="0.3">
      <c r="B275" s="48" t="str">
        <f t="shared" si="20"/>
        <v/>
      </c>
      <c r="C275" s="49" t="str">
        <f t="shared" si="18"/>
        <v/>
      </c>
      <c r="D275" s="50" t="str">
        <f t="shared" si="21"/>
        <v/>
      </c>
      <c r="E275" s="50" t="str">
        <f t="shared" si="19"/>
        <v/>
      </c>
      <c r="F275" s="45" t="str">
        <f t="shared" si="23"/>
        <v/>
      </c>
      <c r="G275" s="50" t="str">
        <f t="shared" si="22"/>
        <v/>
      </c>
      <c r="I275" s="12"/>
    </row>
    <row r="276" spans="2:9" x14ac:dyDescent="0.3">
      <c r="B276" s="48" t="str">
        <f t="shared" si="20"/>
        <v/>
      </c>
      <c r="C276" s="49" t="str">
        <f t="shared" ref="C276:C318" si="24">IF(B276&lt;=($C$4)*12,(PMT($C$5/12,($C$4)*12,-$C$3,,0)+F276),"")</f>
        <v/>
      </c>
      <c r="D276" s="50" t="str">
        <f t="shared" si="21"/>
        <v/>
      </c>
      <c r="E276" s="50" t="str">
        <f t="shared" ref="E276:E318" si="25">IFERROR(+C276-D276-F276,"")</f>
        <v/>
      </c>
      <c r="F276" s="45" t="str">
        <f t="shared" si="23"/>
        <v/>
      </c>
      <c r="G276" s="50" t="str">
        <f t="shared" si="22"/>
        <v/>
      </c>
      <c r="I276" s="12"/>
    </row>
    <row r="277" spans="2:9" x14ac:dyDescent="0.3">
      <c r="B277" s="48" t="str">
        <f t="shared" ref="B277:B318" si="26">IFERROR(IF(B276+1&gt;($C$4)*12,"",B276+1),"")</f>
        <v/>
      </c>
      <c r="C277" s="49" t="str">
        <f t="shared" si="24"/>
        <v/>
      </c>
      <c r="D277" s="50" t="str">
        <f t="shared" ref="D277:D318" si="27">IFERROR(IF(G276&lt;0.01,"",G276*$C$5/360*30),"")</f>
        <v/>
      </c>
      <c r="E277" s="50" t="str">
        <f t="shared" si="25"/>
        <v/>
      </c>
      <c r="F277" s="45" t="str">
        <f t="shared" si="23"/>
        <v/>
      </c>
      <c r="G277" s="50" t="str">
        <f t="shared" ref="G277:G318" si="28">IFERROR(+G276-E277,"")</f>
        <v/>
      </c>
      <c r="I277" s="12"/>
    </row>
    <row r="278" spans="2:9" x14ac:dyDescent="0.3">
      <c r="B278" s="48" t="str">
        <f t="shared" si="26"/>
        <v/>
      </c>
      <c r="C278" s="49" t="str">
        <f t="shared" si="24"/>
        <v/>
      </c>
      <c r="D278" s="50" t="str">
        <f t="shared" si="27"/>
        <v/>
      </c>
      <c r="E278" s="50" t="str">
        <f t="shared" si="25"/>
        <v/>
      </c>
      <c r="F278" s="45" t="str">
        <f t="shared" si="23"/>
        <v/>
      </c>
      <c r="G278" s="50" t="str">
        <f t="shared" si="28"/>
        <v/>
      </c>
      <c r="I278" s="12"/>
    </row>
    <row r="279" spans="2:9" x14ac:dyDescent="0.3">
      <c r="B279" s="48" t="str">
        <f t="shared" si="26"/>
        <v/>
      </c>
      <c r="C279" s="49" t="str">
        <f t="shared" si="24"/>
        <v/>
      </c>
      <c r="D279" s="50" t="str">
        <f t="shared" si="27"/>
        <v/>
      </c>
      <c r="E279" s="50" t="str">
        <f t="shared" si="25"/>
        <v/>
      </c>
      <c r="F279" s="45" t="str">
        <f t="shared" si="23"/>
        <v/>
      </c>
      <c r="G279" s="50" t="str">
        <f t="shared" si="28"/>
        <v/>
      </c>
      <c r="I279" s="12"/>
    </row>
    <row r="280" spans="2:9" x14ac:dyDescent="0.3">
      <c r="B280" s="48" t="str">
        <f t="shared" si="26"/>
        <v/>
      </c>
      <c r="C280" s="49" t="str">
        <f t="shared" si="24"/>
        <v/>
      </c>
      <c r="D280" s="50" t="str">
        <f t="shared" si="27"/>
        <v/>
      </c>
      <c r="E280" s="50" t="str">
        <f t="shared" si="25"/>
        <v/>
      </c>
      <c r="F280" s="45" t="str">
        <f t="shared" si="23"/>
        <v/>
      </c>
      <c r="G280" s="50" t="str">
        <f t="shared" si="28"/>
        <v/>
      </c>
      <c r="I280" s="12"/>
    </row>
    <row r="281" spans="2:9" x14ac:dyDescent="0.3">
      <c r="B281" s="48" t="str">
        <f t="shared" si="26"/>
        <v/>
      </c>
      <c r="C281" s="49" t="str">
        <f t="shared" si="24"/>
        <v/>
      </c>
      <c r="D281" s="50" t="str">
        <f t="shared" si="27"/>
        <v/>
      </c>
      <c r="E281" s="50" t="str">
        <f t="shared" si="25"/>
        <v/>
      </c>
      <c r="F281" s="45" t="str">
        <f t="shared" si="23"/>
        <v/>
      </c>
      <c r="G281" s="50" t="str">
        <f t="shared" si="28"/>
        <v/>
      </c>
      <c r="I281" s="12"/>
    </row>
    <row r="282" spans="2:9" x14ac:dyDescent="0.3">
      <c r="B282" s="48" t="str">
        <f t="shared" si="26"/>
        <v/>
      </c>
      <c r="C282" s="49" t="str">
        <f t="shared" si="24"/>
        <v/>
      </c>
      <c r="D282" s="50" t="str">
        <f t="shared" si="27"/>
        <v/>
      </c>
      <c r="E282" s="50" t="str">
        <f t="shared" si="25"/>
        <v/>
      </c>
      <c r="F282" s="45" t="str">
        <f t="shared" si="23"/>
        <v/>
      </c>
      <c r="G282" s="50" t="str">
        <f t="shared" si="28"/>
        <v/>
      </c>
      <c r="I282" s="12"/>
    </row>
    <row r="283" spans="2:9" x14ac:dyDescent="0.3">
      <c r="B283" s="48" t="str">
        <f t="shared" si="26"/>
        <v/>
      </c>
      <c r="C283" s="49" t="str">
        <f t="shared" si="24"/>
        <v/>
      </c>
      <c r="D283" s="50" t="str">
        <f t="shared" si="27"/>
        <v/>
      </c>
      <c r="E283" s="50" t="str">
        <f t="shared" si="25"/>
        <v/>
      </c>
      <c r="F283" s="45" t="str">
        <f t="shared" si="23"/>
        <v/>
      </c>
      <c r="G283" s="50" t="str">
        <f t="shared" si="28"/>
        <v/>
      </c>
      <c r="I283" s="12"/>
    </row>
    <row r="284" spans="2:9" x14ac:dyDescent="0.3">
      <c r="B284" s="48" t="str">
        <f t="shared" si="26"/>
        <v/>
      </c>
      <c r="C284" s="49" t="str">
        <f t="shared" si="24"/>
        <v/>
      </c>
      <c r="D284" s="50" t="str">
        <f t="shared" si="27"/>
        <v/>
      </c>
      <c r="E284" s="50" t="str">
        <f t="shared" si="25"/>
        <v/>
      </c>
      <c r="F284" s="45" t="str">
        <f t="shared" si="23"/>
        <v/>
      </c>
      <c r="G284" s="50" t="str">
        <f t="shared" si="28"/>
        <v/>
      </c>
      <c r="I284" s="12"/>
    </row>
    <row r="285" spans="2:9" x14ac:dyDescent="0.3">
      <c r="B285" s="48" t="str">
        <f t="shared" si="26"/>
        <v/>
      </c>
      <c r="C285" s="49" t="str">
        <f t="shared" si="24"/>
        <v/>
      </c>
      <c r="D285" s="50" t="str">
        <f t="shared" si="27"/>
        <v/>
      </c>
      <c r="E285" s="50" t="str">
        <f t="shared" si="25"/>
        <v/>
      </c>
      <c r="F285" s="45" t="str">
        <f t="shared" si="23"/>
        <v/>
      </c>
      <c r="G285" s="50" t="str">
        <f t="shared" si="28"/>
        <v/>
      </c>
      <c r="I285" s="12"/>
    </row>
    <row r="286" spans="2:9" x14ac:dyDescent="0.3">
      <c r="B286" s="48" t="str">
        <f t="shared" si="26"/>
        <v/>
      </c>
      <c r="C286" s="49" t="str">
        <f t="shared" si="24"/>
        <v/>
      </c>
      <c r="D286" s="50" t="str">
        <f t="shared" si="27"/>
        <v/>
      </c>
      <c r="E286" s="50" t="str">
        <f t="shared" si="25"/>
        <v/>
      </c>
      <c r="F286" s="45" t="str">
        <f t="shared" ref="F286:F318" si="29">IF(B286&gt;($C$4)*12,"",($D$14))</f>
        <v/>
      </c>
      <c r="G286" s="50" t="str">
        <f t="shared" si="28"/>
        <v/>
      </c>
      <c r="I286" s="12"/>
    </row>
    <row r="287" spans="2:9" x14ac:dyDescent="0.3">
      <c r="B287" s="48" t="str">
        <f t="shared" si="26"/>
        <v/>
      </c>
      <c r="C287" s="49" t="str">
        <f t="shared" si="24"/>
        <v/>
      </c>
      <c r="D287" s="50" t="str">
        <f t="shared" si="27"/>
        <v/>
      </c>
      <c r="E287" s="50" t="str">
        <f t="shared" si="25"/>
        <v/>
      </c>
      <c r="F287" s="45" t="str">
        <f t="shared" si="29"/>
        <v/>
      </c>
      <c r="G287" s="50" t="str">
        <f t="shared" si="28"/>
        <v/>
      </c>
      <c r="I287" s="12"/>
    </row>
    <row r="288" spans="2:9" x14ac:dyDescent="0.3">
      <c r="B288" s="48" t="str">
        <f t="shared" si="26"/>
        <v/>
      </c>
      <c r="C288" s="49" t="str">
        <f t="shared" si="24"/>
        <v/>
      </c>
      <c r="D288" s="50" t="str">
        <f t="shared" si="27"/>
        <v/>
      </c>
      <c r="E288" s="50" t="str">
        <f t="shared" si="25"/>
        <v/>
      </c>
      <c r="F288" s="45" t="str">
        <f t="shared" si="29"/>
        <v/>
      </c>
      <c r="G288" s="50" t="str">
        <f t="shared" si="28"/>
        <v/>
      </c>
      <c r="I288" s="12"/>
    </row>
    <row r="289" spans="2:9" x14ac:dyDescent="0.3">
      <c r="B289" s="48" t="str">
        <f t="shared" si="26"/>
        <v/>
      </c>
      <c r="C289" s="49" t="str">
        <f t="shared" si="24"/>
        <v/>
      </c>
      <c r="D289" s="50" t="str">
        <f t="shared" si="27"/>
        <v/>
      </c>
      <c r="E289" s="50" t="str">
        <f t="shared" si="25"/>
        <v/>
      </c>
      <c r="F289" s="45" t="str">
        <f t="shared" si="29"/>
        <v/>
      </c>
      <c r="G289" s="50" t="str">
        <f t="shared" si="28"/>
        <v/>
      </c>
      <c r="I289" s="12"/>
    </row>
    <row r="290" spans="2:9" x14ac:dyDescent="0.3">
      <c r="B290" s="48" t="str">
        <f t="shared" si="26"/>
        <v/>
      </c>
      <c r="C290" s="49" t="str">
        <f t="shared" si="24"/>
        <v/>
      </c>
      <c r="D290" s="50" t="str">
        <f t="shared" si="27"/>
        <v/>
      </c>
      <c r="E290" s="50" t="str">
        <f t="shared" si="25"/>
        <v/>
      </c>
      <c r="F290" s="45" t="str">
        <f t="shared" si="29"/>
        <v/>
      </c>
      <c r="G290" s="50" t="str">
        <f t="shared" si="28"/>
        <v/>
      </c>
      <c r="I290" s="12"/>
    </row>
    <row r="291" spans="2:9" x14ac:dyDescent="0.3">
      <c r="B291" s="48" t="str">
        <f t="shared" si="26"/>
        <v/>
      </c>
      <c r="C291" s="49" t="str">
        <f t="shared" si="24"/>
        <v/>
      </c>
      <c r="D291" s="50" t="str">
        <f t="shared" si="27"/>
        <v/>
      </c>
      <c r="E291" s="50" t="str">
        <f t="shared" si="25"/>
        <v/>
      </c>
      <c r="F291" s="45" t="str">
        <f t="shared" si="29"/>
        <v/>
      </c>
      <c r="G291" s="50" t="str">
        <f t="shared" si="28"/>
        <v/>
      </c>
      <c r="I291" s="12"/>
    </row>
    <row r="292" spans="2:9" x14ac:dyDescent="0.3">
      <c r="B292" s="48" t="str">
        <f t="shared" si="26"/>
        <v/>
      </c>
      <c r="C292" s="49" t="str">
        <f t="shared" si="24"/>
        <v/>
      </c>
      <c r="D292" s="50" t="str">
        <f t="shared" si="27"/>
        <v/>
      </c>
      <c r="E292" s="50" t="str">
        <f t="shared" si="25"/>
        <v/>
      </c>
      <c r="F292" s="45" t="str">
        <f t="shared" si="29"/>
        <v/>
      </c>
      <c r="G292" s="50" t="str">
        <f t="shared" si="28"/>
        <v/>
      </c>
      <c r="I292" s="12"/>
    </row>
    <row r="293" spans="2:9" x14ac:dyDescent="0.3">
      <c r="B293" s="48" t="str">
        <f t="shared" si="26"/>
        <v/>
      </c>
      <c r="C293" s="49" t="str">
        <f t="shared" si="24"/>
        <v/>
      </c>
      <c r="D293" s="50" t="str">
        <f t="shared" si="27"/>
        <v/>
      </c>
      <c r="E293" s="50" t="str">
        <f t="shared" si="25"/>
        <v/>
      </c>
      <c r="F293" s="45" t="str">
        <f t="shared" si="29"/>
        <v/>
      </c>
      <c r="G293" s="50" t="str">
        <f t="shared" si="28"/>
        <v/>
      </c>
      <c r="I293" s="12"/>
    </row>
    <row r="294" spans="2:9" x14ac:dyDescent="0.3">
      <c r="B294" s="48" t="str">
        <f t="shared" si="26"/>
        <v/>
      </c>
      <c r="C294" s="49" t="str">
        <f t="shared" si="24"/>
        <v/>
      </c>
      <c r="D294" s="50" t="str">
        <f t="shared" si="27"/>
        <v/>
      </c>
      <c r="E294" s="50" t="str">
        <f t="shared" si="25"/>
        <v/>
      </c>
      <c r="F294" s="45" t="str">
        <f t="shared" si="29"/>
        <v/>
      </c>
      <c r="G294" s="50" t="str">
        <f t="shared" si="28"/>
        <v/>
      </c>
      <c r="I294" s="12"/>
    </row>
    <row r="295" spans="2:9" x14ac:dyDescent="0.3">
      <c r="B295" s="48" t="str">
        <f t="shared" si="26"/>
        <v/>
      </c>
      <c r="C295" s="49" t="str">
        <f t="shared" si="24"/>
        <v/>
      </c>
      <c r="D295" s="50" t="str">
        <f t="shared" si="27"/>
        <v/>
      </c>
      <c r="E295" s="50" t="str">
        <f t="shared" si="25"/>
        <v/>
      </c>
      <c r="F295" s="45" t="str">
        <f t="shared" si="29"/>
        <v/>
      </c>
      <c r="G295" s="50" t="str">
        <f t="shared" si="28"/>
        <v/>
      </c>
      <c r="I295" s="12"/>
    </row>
    <row r="296" spans="2:9" x14ac:dyDescent="0.3">
      <c r="B296" s="48" t="str">
        <f t="shared" si="26"/>
        <v/>
      </c>
      <c r="C296" s="49" t="str">
        <f t="shared" si="24"/>
        <v/>
      </c>
      <c r="D296" s="50" t="str">
        <f t="shared" si="27"/>
        <v/>
      </c>
      <c r="E296" s="50" t="str">
        <f t="shared" si="25"/>
        <v/>
      </c>
      <c r="F296" s="45" t="str">
        <f t="shared" si="29"/>
        <v/>
      </c>
      <c r="G296" s="50" t="str">
        <f t="shared" si="28"/>
        <v/>
      </c>
      <c r="I296" s="12"/>
    </row>
    <row r="297" spans="2:9" x14ac:dyDescent="0.3">
      <c r="B297" s="48" t="str">
        <f t="shared" si="26"/>
        <v/>
      </c>
      <c r="C297" s="49" t="str">
        <f t="shared" si="24"/>
        <v/>
      </c>
      <c r="D297" s="50" t="str">
        <f t="shared" si="27"/>
        <v/>
      </c>
      <c r="E297" s="50" t="str">
        <f t="shared" si="25"/>
        <v/>
      </c>
      <c r="F297" s="45" t="str">
        <f t="shared" si="29"/>
        <v/>
      </c>
      <c r="G297" s="50" t="str">
        <f t="shared" si="28"/>
        <v/>
      </c>
      <c r="I297" s="12"/>
    </row>
    <row r="298" spans="2:9" x14ac:dyDescent="0.3">
      <c r="B298" s="48" t="str">
        <f t="shared" si="26"/>
        <v/>
      </c>
      <c r="C298" s="49" t="str">
        <f t="shared" si="24"/>
        <v/>
      </c>
      <c r="D298" s="50" t="str">
        <f t="shared" si="27"/>
        <v/>
      </c>
      <c r="E298" s="50" t="str">
        <f t="shared" si="25"/>
        <v/>
      </c>
      <c r="F298" s="45" t="str">
        <f t="shared" si="29"/>
        <v/>
      </c>
      <c r="G298" s="50" t="str">
        <f t="shared" si="28"/>
        <v/>
      </c>
      <c r="I298" s="12"/>
    </row>
    <row r="299" spans="2:9" x14ac:dyDescent="0.3">
      <c r="B299" s="48" t="str">
        <f t="shared" si="26"/>
        <v/>
      </c>
      <c r="C299" s="49" t="str">
        <f t="shared" si="24"/>
        <v/>
      </c>
      <c r="D299" s="50" t="str">
        <f t="shared" si="27"/>
        <v/>
      </c>
      <c r="E299" s="50" t="str">
        <f t="shared" si="25"/>
        <v/>
      </c>
      <c r="F299" s="45" t="str">
        <f t="shared" si="29"/>
        <v/>
      </c>
      <c r="G299" s="50" t="str">
        <f t="shared" si="28"/>
        <v/>
      </c>
      <c r="I299" s="12"/>
    </row>
    <row r="300" spans="2:9" x14ac:dyDescent="0.3">
      <c r="B300" s="48" t="str">
        <f t="shared" si="26"/>
        <v/>
      </c>
      <c r="C300" s="49" t="str">
        <f t="shared" si="24"/>
        <v/>
      </c>
      <c r="D300" s="50" t="str">
        <f t="shared" si="27"/>
        <v/>
      </c>
      <c r="E300" s="50" t="str">
        <f t="shared" si="25"/>
        <v/>
      </c>
      <c r="F300" s="45" t="str">
        <f t="shared" si="29"/>
        <v/>
      </c>
      <c r="G300" s="50" t="str">
        <f t="shared" si="28"/>
        <v/>
      </c>
      <c r="I300" s="12"/>
    </row>
    <row r="301" spans="2:9" x14ac:dyDescent="0.3">
      <c r="B301" s="48" t="str">
        <f t="shared" si="26"/>
        <v/>
      </c>
      <c r="C301" s="49" t="str">
        <f t="shared" si="24"/>
        <v/>
      </c>
      <c r="D301" s="50" t="str">
        <f t="shared" si="27"/>
        <v/>
      </c>
      <c r="E301" s="50" t="str">
        <f t="shared" si="25"/>
        <v/>
      </c>
      <c r="F301" s="45" t="str">
        <f t="shared" si="29"/>
        <v/>
      </c>
      <c r="G301" s="50" t="str">
        <f t="shared" si="28"/>
        <v/>
      </c>
      <c r="I301" s="12"/>
    </row>
    <row r="302" spans="2:9" x14ac:dyDescent="0.3">
      <c r="B302" s="48" t="str">
        <f t="shared" si="26"/>
        <v/>
      </c>
      <c r="C302" s="49" t="str">
        <f t="shared" si="24"/>
        <v/>
      </c>
      <c r="D302" s="50" t="str">
        <f t="shared" si="27"/>
        <v/>
      </c>
      <c r="E302" s="50" t="str">
        <f t="shared" si="25"/>
        <v/>
      </c>
      <c r="F302" s="45" t="str">
        <f t="shared" si="29"/>
        <v/>
      </c>
      <c r="G302" s="50" t="str">
        <f t="shared" si="28"/>
        <v/>
      </c>
      <c r="I302" s="12"/>
    </row>
    <row r="303" spans="2:9" x14ac:dyDescent="0.3">
      <c r="B303" s="48" t="str">
        <f t="shared" si="26"/>
        <v/>
      </c>
      <c r="C303" s="49" t="str">
        <f t="shared" si="24"/>
        <v/>
      </c>
      <c r="D303" s="50" t="str">
        <f t="shared" si="27"/>
        <v/>
      </c>
      <c r="E303" s="50" t="str">
        <f t="shared" si="25"/>
        <v/>
      </c>
      <c r="F303" s="45" t="str">
        <f t="shared" si="29"/>
        <v/>
      </c>
      <c r="G303" s="50" t="str">
        <f t="shared" si="28"/>
        <v/>
      </c>
      <c r="I303" s="12"/>
    </row>
    <row r="304" spans="2:9" x14ac:dyDescent="0.3">
      <c r="B304" s="48" t="str">
        <f t="shared" si="26"/>
        <v/>
      </c>
      <c r="C304" s="49" t="str">
        <f t="shared" si="24"/>
        <v/>
      </c>
      <c r="D304" s="50" t="str">
        <f t="shared" si="27"/>
        <v/>
      </c>
      <c r="E304" s="50" t="str">
        <f t="shared" si="25"/>
        <v/>
      </c>
      <c r="F304" s="45" t="str">
        <f t="shared" si="29"/>
        <v/>
      </c>
      <c r="G304" s="50" t="str">
        <f t="shared" si="28"/>
        <v/>
      </c>
      <c r="I304" s="12"/>
    </row>
    <row r="305" spans="2:9" x14ac:dyDescent="0.3">
      <c r="B305" s="48" t="str">
        <f t="shared" si="26"/>
        <v/>
      </c>
      <c r="C305" s="49" t="str">
        <f t="shared" si="24"/>
        <v/>
      </c>
      <c r="D305" s="50" t="str">
        <f t="shared" si="27"/>
        <v/>
      </c>
      <c r="E305" s="50" t="str">
        <f t="shared" si="25"/>
        <v/>
      </c>
      <c r="F305" s="45" t="str">
        <f t="shared" si="29"/>
        <v/>
      </c>
      <c r="G305" s="50" t="str">
        <f t="shared" si="28"/>
        <v/>
      </c>
      <c r="I305" s="12"/>
    </row>
    <row r="306" spans="2:9" x14ac:dyDescent="0.3">
      <c r="B306" s="48" t="str">
        <f t="shared" si="26"/>
        <v/>
      </c>
      <c r="C306" s="49" t="str">
        <f t="shared" si="24"/>
        <v/>
      </c>
      <c r="D306" s="50" t="str">
        <f t="shared" si="27"/>
        <v/>
      </c>
      <c r="E306" s="50" t="str">
        <f t="shared" si="25"/>
        <v/>
      </c>
      <c r="F306" s="45" t="str">
        <f t="shared" si="29"/>
        <v/>
      </c>
      <c r="G306" s="50" t="str">
        <f t="shared" si="28"/>
        <v/>
      </c>
      <c r="I306" s="12"/>
    </row>
    <row r="307" spans="2:9" x14ac:dyDescent="0.3">
      <c r="B307" s="48" t="str">
        <f t="shared" si="26"/>
        <v/>
      </c>
      <c r="C307" s="49" t="str">
        <f t="shared" si="24"/>
        <v/>
      </c>
      <c r="D307" s="50" t="str">
        <f t="shared" si="27"/>
        <v/>
      </c>
      <c r="E307" s="50" t="str">
        <f t="shared" si="25"/>
        <v/>
      </c>
      <c r="F307" s="45" t="str">
        <f t="shared" si="29"/>
        <v/>
      </c>
      <c r="G307" s="50" t="str">
        <f t="shared" si="28"/>
        <v/>
      </c>
      <c r="I307" s="12"/>
    </row>
    <row r="308" spans="2:9" x14ac:dyDescent="0.3">
      <c r="B308" s="48" t="str">
        <f t="shared" si="26"/>
        <v/>
      </c>
      <c r="C308" s="49" t="str">
        <f t="shared" si="24"/>
        <v/>
      </c>
      <c r="D308" s="50" t="str">
        <f t="shared" si="27"/>
        <v/>
      </c>
      <c r="E308" s="50" t="str">
        <f t="shared" si="25"/>
        <v/>
      </c>
      <c r="F308" s="45" t="str">
        <f t="shared" si="29"/>
        <v/>
      </c>
      <c r="G308" s="50" t="str">
        <f t="shared" si="28"/>
        <v/>
      </c>
      <c r="I308" s="12"/>
    </row>
    <row r="309" spans="2:9" x14ac:dyDescent="0.3">
      <c r="B309" s="48" t="str">
        <f t="shared" si="26"/>
        <v/>
      </c>
      <c r="C309" s="49" t="str">
        <f t="shared" si="24"/>
        <v/>
      </c>
      <c r="D309" s="50" t="str">
        <f t="shared" si="27"/>
        <v/>
      </c>
      <c r="E309" s="50" t="str">
        <f t="shared" si="25"/>
        <v/>
      </c>
      <c r="F309" s="45" t="str">
        <f t="shared" si="29"/>
        <v/>
      </c>
      <c r="G309" s="50" t="str">
        <f t="shared" si="28"/>
        <v/>
      </c>
      <c r="I309" s="12"/>
    </row>
    <row r="310" spans="2:9" x14ac:dyDescent="0.3">
      <c r="B310" s="48" t="str">
        <f t="shared" si="26"/>
        <v/>
      </c>
      <c r="C310" s="49" t="str">
        <f t="shared" si="24"/>
        <v/>
      </c>
      <c r="D310" s="50" t="str">
        <f t="shared" si="27"/>
        <v/>
      </c>
      <c r="E310" s="50" t="str">
        <f t="shared" si="25"/>
        <v/>
      </c>
      <c r="F310" s="45" t="str">
        <f t="shared" si="29"/>
        <v/>
      </c>
      <c r="G310" s="50" t="str">
        <f t="shared" si="28"/>
        <v/>
      </c>
      <c r="I310" s="12"/>
    </row>
    <row r="311" spans="2:9" x14ac:dyDescent="0.3">
      <c r="B311" s="48" t="str">
        <f t="shared" si="26"/>
        <v/>
      </c>
      <c r="C311" s="49" t="str">
        <f t="shared" si="24"/>
        <v/>
      </c>
      <c r="D311" s="50" t="str">
        <f t="shared" si="27"/>
        <v/>
      </c>
      <c r="E311" s="50" t="str">
        <f t="shared" si="25"/>
        <v/>
      </c>
      <c r="F311" s="45" t="str">
        <f t="shared" si="29"/>
        <v/>
      </c>
      <c r="G311" s="50" t="str">
        <f t="shared" si="28"/>
        <v/>
      </c>
      <c r="I311" s="12"/>
    </row>
    <row r="312" spans="2:9" x14ac:dyDescent="0.3">
      <c r="B312" s="48" t="str">
        <f t="shared" si="26"/>
        <v/>
      </c>
      <c r="C312" s="49" t="str">
        <f t="shared" si="24"/>
        <v/>
      </c>
      <c r="D312" s="50" t="str">
        <f t="shared" si="27"/>
        <v/>
      </c>
      <c r="E312" s="50" t="str">
        <f t="shared" si="25"/>
        <v/>
      </c>
      <c r="F312" s="45" t="str">
        <f t="shared" si="29"/>
        <v/>
      </c>
      <c r="G312" s="50" t="str">
        <f t="shared" si="28"/>
        <v/>
      </c>
      <c r="I312" s="12"/>
    </row>
    <row r="313" spans="2:9" x14ac:dyDescent="0.3">
      <c r="B313" s="48" t="str">
        <f t="shared" si="26"/>
        <v/>
      </c>
      <c r="C313" s="49" t="str">
        <f t="shared" si="24"/>
        <v/>
      </c>
      <c r="D313" s="50" t="str">
        <f t="shared" si="27"/>
        <v/>
      </c>
      <c r="E313" s="50" t="str">
        <f t="shared" si="25"/>
        <v/>
      </c>
      <c r="F313" s="45" t="str">
        <f t="shared" si="29"/>
        <v/>
      </c>
      <c r="G313" s="50" t="str">
        <f t="shared" si="28"/>
        <v/>
      </c>
      <c r="I313" s="12"/>
    </row>
    <row r="314" spans="2:9" x14ac:dyDescent="0.3">
      <c r="B314" s="48" t="str">
        <f t="shared" si="26"/>
        <v/>
      </c>
      <c r="C314" s="49" t="str">
        <f t="shared" si="24"/>
        <v/>
      </c>
      <c r="D314" s="50" t="str">
        <f t="shared" si="27"/>
        <v/>
      </c>
      <c r="E314" s="50" t="str">
        <f t="shared" si="25"/>
        <v/>
      </c>
      <c r="F314" s="45" t="str">
        <f t="shared" si="29"/>
        <v/>
      </c>
      <c r="G314" s="50" t="str">
        <f t="shared" si="28"/>
        <v/>
      </c>
      <c r="I314" s="12"/>
    </row>
    <row r="315" spans="2:9" x14ac:dyDescent="0.3">
      <c r="B315" s="48" t="str">
        <f t="shared" si="26"/>
        <v/>
      </c>
      <c r="C315" s="49" t="str">
        <f t="shared" si="24"/>
        <v/>
      </c>
      <c r="D315" s="50" t="str">
        <f t="shared" si="27"/>
        <v/>
      </c>
      <c r="E315" s="50" t="str">
        <f t="shared" si="25"/>
        <v/>
      </c>
      <c r="F315" s="45" t="str">
        <f t="shared" si="29"/>
        <v/>
      </c>
      <c r="G315" s="50" t="str">
        <f t="shared" si="28"/>
        <v/>
      </c>
      <c r="I315" s="20"/>
    </row>
    <row r="316" spans="2:9" x14ac:dyDescent="0.3">
      <c r="B316" s="48" t="str">
        <f t="shared" si="26"/>
        <v/>
      </c>
      <c r="C316" s="49" t="str">
        <f t="shared" si="24"/>
        <v/>
      </c>
      <c r="D316" s="50" t="str">
        <f t="shared" si="27"/>
        <v/>
      </c>
      <c r="E316" s="50" t="str">
        <f t="shared" si="25"/>
        <v/>
      </c>
      <c r="F316" s="45" t="str">
        <f t="shared" si="29"/>
        <v/>
      </c>
      <c r="G316" s="50" t="str">
        <f t="shared" si="28"/>
        <v/>
      </c>
      <c r="I316" s="12"/>
    </row>
    <row r="317" spans="2:9" x14ac:dyDescent="0.3">
      <c r="B317" s="48" t="str">
        <f t="shared" si="26"/>
        <v/>
      </c>
      <c r="C317" s="49" t="str">
        <f t="shared" si="24"/>
        <v/>
      </c>
      <c r="D317" s="50" t="str">
        <f t="shared" si="27"/>
        <v/>
      </c>
      <c r="E317" s="50" t="str">
        <f t="shared" si="25"/>
        <v/>
      </c>
      <c r="F317" s="45" t="str">
        <f t="shared" si="29"/>
        <v/>
      </c>
      <c r="G317" s="50" t="str">
        <f t="shared" si="28"/>
        <v/>
      </c>
      <c r="I317" s="12"/>
    </row>
    <row r="318" spans="2:9" x14ac:dyDescent="0.3">
      <c r="B318" s="48" t="str">
        <f t="shared" si="26"/>
        <v/>
      </c>
      <c r="C318" s="49" t="str">
        <f t="shared" si="24"/>
        <v/>
      </c>
      <c r="D318" s="50" t="str">
        <f t="shared" si="27"/>
        <v/>
      </c>
      <c r="E318" s="50" t="str">
        <f t="shared" si="25"/>
        <v/>
      </c>
      <c r="F318" s="45" t="str">
        <f t="shared" si="29"/>
        <v/>
      </c>
      <c r="G318" s="50" t="str">
        <f t="shared" si="28"/>
        <v/>
      </c>
      <c r="I318" s="12"/>
    </row>
    <row r="319" spans="2:9" x14ac:dyDescent="0.3">
      <c r="B319" s="10"/>
      <c r="C319" s="11"/>
      <c r="D319" s="12"/>
      <c r="E319" s="12"/>
      <c r="G319" s="12"/>
    </row>
    <row r="320" spans="2:9" x14ac:dyDescent="0.3">
      <c r="B320" s="10"/>
      <c r="C320" s="11"/>
      <c r="D320" s="12"/>
      <c r="E320" s="12"/>
      <c r="G320" s="12"/>
    </row>
    <row r="321" spans="2:7" x14ac:dyDescent="0.3">
      <c r="B321" s="10"/>
      <c r="C321" s="11"/>
      <c r="D321" s="12"/>
      <c r="E321" s="12"/>
      <c r="G321" s="12"/>
    </row>
    <row r="322" spans="2:7" x14ac:dyDescent="0.3">
      <c r="B322" s="10"/>
      <c r="C322" s="11"/>
      <c r="D322" s="12"/>
      <c r="E322" s="12"/>
      <c r="G322" s="12"/>
    </row>
    <row r="323" spans="2:7" x14ac:dyDescent="0.3">
      <c r="B323" s="10"/>
      <c r="C323" s="11"/>
      <c r="D323" s="12"/>
      <c r="E323" s="12"/>
      <c r="G323" s="12"/>
    </row>
    <row r="324" spans="2:7" x14ac:dyDescent="0.3">
      <c r="B324" s="10"/>
      <c r="C324" s="11"/>
      <c r="D324" s="12"/>
      <c r="E324" s="12"/>
      <c r="G324" s="12"/>
    </row>
    <row r="325" spans="2:7" x14ac:dyDescent="0.3">
      <c r="B325" s="10"/>
      <c r="C325" s="11"/>
      <c r="D325" s="12"/>
      <c r="E325" s="12"/>
      <c r="G325" s="12"/>
    </row>
    <row r="326" spans="2:7" x14ac:dyDescent="0.3">
      <c r="B326" s="10"/>
      <c r="C326" s="11"/>
      <c r="D326" s="12"/>
      <c r="E326" s="12"/>
      <c r="G326" s="12"/>
    </row>
    <row r="327" spans="2:7" x14ac:dyDescent="0.3">
      <c r="B327" s="10"/>
      <c r="C327" s="11"/>
      <c r="D327" s="12"/>
      <c r="E327" s="12"/>
      <c r="G327" s="12"/>
    </row>
    <row r="328" spans="2:7" x14ac:dyDescent="0.3">
      <c r="B328" s="10"/>
      <c r="C328" s="11"/>
      <c r="D328" s="12"/>
      <c r="E328" s="12"/>
      <c r="G328" s="12"/>
    </row>
    <row r="329" spans="2:7" x14ac:dyDescent="0.3">
      <c r="B329" s="10"/>
      <c r="C329" s="11"/>
      <c r="D329" s="12"/>
      <c r="E329" s="12"/>
      <c r="G329" s="12"/>
    </row>
    <row r="330" spans="2:7" x14ac:dyDescent="0.3">
      <c r="B330" s="10"/>
      <c r="C330" s="11"/>
      <c r="D330" s="12"/>
      <c r="E330" s="12"/>
      <c r="G330" s="12"/>
    </row>
    <row r="331" spans="2:7" x14ac:dyDescent="0.3">
      <c r="B331" s="10"/>
      <c r="C331" s="11"/>
      <c r="D331" s="12"/>
      <c r="E331" s="12"/>
      <c r="G331" s="12"/>
    </row>
    <row r="332" spans="2:7" x14ac:dyDescent="0.3">
      <c r="B332" s="10"/>
      <c r="C332" s="11"/>
      <c r="D332" s="12"/>
      <c r="E332" s="12"/>
      <c r="G332" s="12"/>
    </row>
    <row r="333" spans="2:7" x14ac:dyDescent="0.3">
      <c r="B333" s="10"/>
      <c r="C333" s="11"/>
      <c r="D333" s="12"/>
      <c r="E333" s="12"/>
      <c r="G333" s="12"/>
    </row>
    <row r="334" spans="2:7" x14ac:dyDescent="0.3">
      <c r="B334" s="10"/>
      <c r="C334" s="11"/>
      <c r="D334" s="12"/>
      <c r="E334" s="12"/>
      <c r="G334" s="12"/>
    </row>
    <row r="335" spans="2:7" x14ac:dyDescent="0.3">
      <c r="B335" s="10"/>
      <c r="C335" s="11"/>
      <c r="D335" s="12"/>
      <c r="E335" s="12"/>
      <c r="G335" s="12"/>
    </row>
    <row r="336" spans="2:7" x14ac:dyDescent="0.3">
      <c r="B336" s="10"/>
      <c r="C336" s="11"/>
      <c r="D336" s="12"/>
      <c r="E336" s="12"/>
      <c r="G336" s="12"/>
    </row>
    <row r="337" spans="2:7" x14ac:dyDescent="0.3">
      <c r="B337" s="10"/>
      <c r="C337" s="11"/>
      <c r="D337" s="12"/>
      <c r="E337" s="12"/>
      <c r="G337" s="12"/>
    </row>
    <row r="338" spans="2:7" x14ac:dyDescent="0.3">
      <c r="B338" s="10"/>
      <c r="C338" s="11"/>
      <c r="D338" s="12"/>
      <c r="E338" s="12"/>
      <c r="G338" s="12"/>
    </row>
    <row r="339" spans="2:7" x14ac:dyDescent="0.3">
      <c r="B339" s="10"/>
      <c r="C339" s="11"/>
      <c r="D339" s="12"/>
      <c r="E339" s="12"/>
      <c r="G339" s="12"/>
    </row>
    <row r="340" spans="2:7" x14ac:dyDescent="0.3">
      <c r="B340" s="10"/>
      <c r="C340" s="11"/>
      <c r="D340" s="12"/>
      <c r="E340" s="12"/>
      <c r="G340" s="12"/>
    </row>
    <row r="341" spans="2:7" x14ac:dyDescent="0.3">
      <c r="B341" s="10"/>
      <c r="C341" s="11"/>
      <c r="D341" s="12"/>
      <c r="E341" s="12"/>
      <c r="G341" s="12"/>
    </row>
    <row r="342" spans="2:7" x14ac:dyDescent="0.3">
      <c r="B342" s="10"/>
      <c r="C342" s="11"/>
      <c r="D342" s="12"/>
      <c r="E342" s="12"/>
      <c r="G342" s="12"/>
    </row>
    <row r="343" spans="2:7" x14ac:dyDescent="0.3">
      <c r="B343" s="10"/>
      <c r="C343" s="11"/>
      <c r="D343" s="12"/>
      <c r="E343" s="12"/>
      <c r="G343" s="12"/>
    </row>
    <row r="344" spans="2:7" x14ac:dyDescent="0.3">
      <c r="B344" s="10"/>
      <c r="C344" s="11"/>
      <c r="D344" s="12"/>
      <c r="E344" s="12"/>
      <c r="G344" s="12"/>
    </row>
    <row r="345" spans="2:7" x14ac:dyDescent="0.3">
      <c r="B345" s="10"/>
      <c r="C345" s="11"/>
      <c r="D345" s="12"/>
      <c r="E345" s="12"/>
      <c r="G345" s="12"/>
    </row>
    <row r="346" spans="2:7" x14ac:dyDescent="0.3">
      <c r="B346" s="10"/>
      <c r="C346" s="11"/>
      <c r="D346" s="12"/>
      <c r="E346" s="12"/>
      <c r="G346" s="12"/>
    </row>
    <row r="347" spans="2:7" x14ac:dyDescent="0.3">
      <c r="B347" s="10"/>
      <c r="C347" s="11"/>
      <c r="D347" s="12"/>
      <c r="E347" s="12"/>
      <c r="G347" s="12"/>
    </row>
    <row r="348" spans="2:7" x14ac:dyDescent="0.3">
      <c r="B348" s="10"/>
      <c r="C348" s="11"/>
      <c r="D348" s="12"/>
      <c r="E348" s="12"/>
      <c r="G348" s="12"/>
    </row>
    <row r="349" spans="2:7" x14ac:dyDescent="0.3">
      <c r="B349" s="10"/>
      <c r="C349" s="11"/>
      <c r="D349" s="12"/>
      <c r="E349" s="12"/>
      <c r="G349" s="12"/>
    </row>
    <row r="350" spans="2:7" x14ac:dyDescent="0.3">
      <c r="B350" s="10"/>
      <c r="C350" s="11"/>
      <c r="D350" s="12"/>
      <c r="E350" s="12"/>
      <c r="G350" s="12"/>
    </row>
    <row r="351" spans="2:7" x14ac:dyDescent="0.3">
      <c r="B351" s="10"/>
      <c r="C351" s="11"/>
      <c r="D351" s="12"/>
      <c r="E351" s="12"/>
      <c r="G351" s="12"/>
    </row>
    <row r="352" spans="2:7" x14ac:dyDescent="0.3">
      <c r="B352" s="10"/>
      <c r="C352" s="11"/>
      <c r="D352" s="12"/>
      <c r="E352" s="12"/>
      <c r="G352" s="12"/>
    </row>
    <row r="353" spans="2:7" x14ac:dyDescent="0.3">
      <c r="B353" s="10"/>
      <c r="C353" s="11"/>
      <c r="D353" s="12"/>
      <c r="E353" s="12"/>
      <c r="G353" s="12"/>
    </row>
    <row r="354" spans="2:7" x14ac:dyDescent="0.3">
      <c r="B354" s="10"/>
      <c r="C354" s="11"/>
      <c r="D354" s="12"/>
      <c r="E354" s="12"/>
      <c r="G354" s="12"/>
    </row>
    <row r="355" spans="2:7" x14ac:dyDescent="0.3">
      <c r="B355" s="10"/>
      <c r="C355" s="11"/>
      <c r="D355" s="12"/>
      <c r="E355" s="12"/>
      <c r="G355" s="12"/>
    </row>
    <row r="356" spans="2:7" x14ac:dyDescent="0.3">
      <c r="B356" s="10"/>
      <c r="C356" s="11"/>
      <c r="D356" s="12"/>
      <c r="E356" s="12"/>
      <c r="G356" s="12"/>
    </row>
    <row r="357" spans="2:7" x14ac:dyDescent="0.3">
      <c r="B357" s="10"/>
      <c r="C357" s="11"/>
      <c r="D357" s="12"/>
      <c r="E357" s="12"/>
      <c r="G357" s="12"/>
    </row>
    <row r="358" spans="2:7" x14ac:dyDescent="0.3">
      <c r="B358" s="10"/>
      <c r="C358" s="11"/>
      <c r="D358" s="12"/>
      <c r="E358" s="12"/>
      <c r="G358" s="12"/>
    </row>
    <row r="359" spans="2:7" x14ac:dyDescent="0.3">
      <c r="B359" s="10"/>
      <c r="C359" s="11"/>
      <c r="D359" s="12"/>
      <c r="E359" s="12"/>
      <c r="G359" s="12"/>
    </row>
    <row r="360" spans="2:7" x14ac:dyDescent="0.3">
      <c r="B360" s="10"/>
      <c r="C360" s="11"/>
      <c r="D360" s="12"/>
      <c r="E360" s="12"/>
      <c r="G360" s="12"/>
    </row>
    <row r="361" spans="2:7" x14ac:dyDescent="0.3">
      <c r="B361" s="10"/>
      <c r="C361" s="11"/>
      <c r="D361" s="12"/>
      <c r="E361" s="12"/>
      <c r="G361" s="12"/>
    </row>
    <row r="362" spans="2:7" x14ac:dyDescent="0.3">
      <c r="B362" s="10"/>
      <c r="C362" s="11"/>
      <c r="D362" s="12"/>
      <c r="E362" s="12"/>
      <c r="G362" s="12"/>
    </row>
    <row r="363" spans="2:7" x14ac:dyDescent="0.3">
      <c r="B363" s="10"/>
      <c r="C363" s="11"/>
      <c r="D363" s="12"/>
      <c r="E363" s="12"/>
      <c r="G363" s="12"/>
    </row>
    <row r="364" spans="2:7" x14ac:dyDescent="0.3">
      <c r="B364" s="10"/>
      <c r="C364" s="11"/>
      <c r="D364" s="12"/>
      <c r="E364" s="12"/>
      <c r="G364" s="12"/>
    </row>
    <row r="365" spans="2:7" x14ac:dyDescent="0.3">
      <c r="B365" s="10"/>
      <c r="C365" s="11"/>
      <c r="D365" s="12"/>
      <c r="E365" s="12"/>
      <c r="G365" s="12"/>
    </row>
    <row r="366" spans="2:7" x14ac:dyDescent="0.3">
      <c r="B366" s="10"/>
      <c r="C366" s="11"/>
      <c r="D366" s="12"/>
      <c r="E366" s="12"/>
      <c r="G366" s="12"/>
    </row>
    <row r="367" spans="2:7" x14ac:dyDescent="0.3">
      <c r="B367" s="10"/>
      <c r="C367" s="11"/>
      <c r="D367" s="12"/>
      <c r="E367" s="12"/>
      <c r="G367" s="12"/>
    </row>
    <row r="368" spans="2:7" x14ac:dyDescent="0.3">
      <c r="B368" s="10"/>
      <c r="C368" s="11"/>
      <c r="D368" s="12"/>
      <c r="E368" s="12"/>
      <c r="G368" s="12"/>
    </row>
    <row r="369" spans="2:7" x14ac:dyDescent="0.3">
      <c r="B369" s="10"/>
      <c r="C369" s="11"/>
      <c r="D369" s="12"/>
      <c r="E369" s="12"/>
      <c r="G369" s="12"/>
    </row>
    <row r="370" spans="2:7" x14ac:dyDescent="0.3">
      <c r="B370" s="10"/>
      <c r="C370" s="11"/>
      <c r="D370" s="12"/>
      <c r="E370" s="12"/>
      <c r="G370" s="12"/>
    </row>
    <row r="371" spans="2:7" x14ac:dyDescent="0.3">
      <c r="B371" s="10"/>
      <c r="C371" s="11"/>
      <c r="D371" s="12"/>
      <c r="E371" s="12"/>
      <c r="G371" s="12"/>
    </row>
    <row r="372" spans="2:7" x14ac:dyDescent="0.3">
      <c r="B372" s="10"/>
      <c r="C372" s="11"/>
      <c r="D372" s="12"/>
      <c r="E372" s="12"/>
      <c r="G372" s="12"/>
    </row>
    <row r="373" spans="2:7" x14ac:dyDescent="0.3">
      <c r="B373" s="10"/>
      <c r="C373" s="11"/>
      <c r="D373" s="12"/>
      <c r="E373" s="12"/>
      <c r="G373" s="12"/>
    </row>
    <row r="374" spans="2:7" x14ac:dyDescent="0.3">
      <c r="B374" s="10"/>
      <c r="C374" s="11"/>
      <c r="D374" s="12"/>
      <c r="E374" s="12"/>
      <c r="G374" s="12"/>
    </row>
    <row r="375" spans="2:7" x14ac:dyDescent="0.3">
      <c r="B375" s="10"/>
      <c r="C375" s="11"/>
      <c r="D375" s="12"/>
      <c r="E375" s="12"/>
      <c r="G375" s="12"/>
    </row>
    <row r="376" spans="2:7" x14ac:dyDescent="0.3">
      <c r="B376" s="10"/>
      <c r="C376" s="11"/>
      <c r="D376" s="12"/>
      <c r="E376" s="12"/>
      <c r="G376" s="12"/>
    </row>
    <row r="377" spans="2:7" x14ac:dyDescent="0.3">
      <c r="B377" s="10"/>
      <c r="C377" s="11"/>
      <c r="D377" s="12"/>
      <c r="E377" s="12"/>
      <c r="G377" s="12"/>
    </row>
    <row r="378" spans="2:7" x14ac:dyDescent="0.3">
      <c r="B378" s="10"/>
      <c r="C378" s="11"/>
      <c r="D378" s="12"/>
      <c r="E378" s="12"/>
      <c r="G378" s="12"/>
    </row>
    <row r="379" spans="2:7" x14ac:dyDescent="0.3">
      <c r="B379" s="10"/>
      <c r="C379" s="11"/>
      <c r="D379" s="12"/>
      <c r="E379" s="12"/>
      <c r="G379" s="12"/>
    </row>
    <row r="380" spans="2:7" x14ac:dyDescent="0.3">
      <c r="B380" s="10"/>
      <c r="C380" s="11"/>
      <c r="D380" s="12"/>
      <c r="E380" s="12"/>
      <c r="G380" s="12"/>
    </row>
    <row r="381" spans="2:7" x14ac:dyDescent="0.3">
      <c r="B381" s="10"/>
      <c r="C381" s="11"/>
      <c r="D381" s="12"/>
      <c r="E381" s="12"/>
      <c r="G381" s="12"/>
    </row>
    <row r="382" spans="2:7" x14ac:dyDescent="0.3">
      <c r="B382" s="10"/>
      <c r="C382" s="11"/>
      <c r="D382" s="12"/>
      <c r="E382" s="12"/>
      <c r="G382" s="12"/>
    </row>
    <row r="383" spans="2:7" x14ac:dyDescent="0.3">
      <c r="B383" s="10"/>
      <c r="C383" s="11"/>
      <c r="D383" s="12"/>
      <c r="E383" s="12"/>
      <c r="G383" s="12"/>
    </row>
    <row r="384" spans="2:7" x14ac:dyDescent="0.3">
      <c r="B384" s="10"/>
      <c r="C384" s="11"/>
      <c r="D384" s="12"/>
      <c r="E384" s="12"/>
      <c r="G384" s="12"/>
    </row>
    <row r="385" spans="2:7" x14ac:dyDescent="0.3">
      <c r="B385" s="10"/>
      <c r="C385" s="11"/>
      <c r="D385" s="12"/>
      <c r="E385" s="12"/>
      <c r="G385" s="12"/>
    </row>
    <row r="386" spans="2:7" x14ac:dyDescent="0.3">
      <c r="B386" s="10"/>
      <c r="C386" s="11"/>
      <c r="D386" s="12"/>
      <c r="E386" s="12"/>
      <c r="G386" s="12"/>
    </row>
    <row r="387" spans="2:7" x14ac:dyDescent="0.3">
      <c r="B387" s="10"/>
      <c r="C387" s="11"/>
      <c r="D387" s="12"/>
      <c r="E387" s="12"/>
      <c r="G387" s="12"/>
    </row>
    <row r="388" spans="2:7" x14ac:dyDescent="0.3">
      <c r="B388" s="10"/>
      <c r="C388" s="11"/>
      <c r="D388" s="12"/>
      <c r="E388" s="12"/>
      <c r="G388" s="12"/>
    </row>
    <row r="389" spans="2:7" x14ac:dyDescent="0.3">
      <c r="B389" s="10"/>
      <c r="C389" s="11"/>
      <c r="D389" s="12"/>
      <c r="E389" s="12"/>
      <c r="G389" s="12"/>
    </row>
    <row r="390" spans="2:7" x14ac:dyDescent="0.3">
      <c r="B390" s="10"/>
      <c r="C390" s="11"/>
      <c r="D390" s="12"/>
      <c r="E390" s="12"/>
      <c r="G390" s="12"/>
    </row>
    <row r="391" spans="2:7" x14ac:dyDescent="0.3">
      <c r="B391" s="10"/>
      <c r="C391" s="11"/>
      <c r="D391" s="12"/>
      <c r="E391" s="12"/>
      <c r="G391" s="12"/>
    </row>
    <row r="392" spans="2:7" x14ac:dyDescent="0.3">
      <c r="B392" s="10"/>
      <c r="C392" s="11"/>
      <c r="D392" s="12"/>
      <c r="E392" s="12"/>
      <c r="G392" s="12"/>
    </row>
    <row r="393" spans="2:7" x14ac:dyDescent="0.3">
      <c r="B393" s="10"/>
      <c r="C393" s="11"/>
      <c r="D393" s="12"/>
      <c r="E393" s="12"/>
      <c r="G393" s="12"/>
    </row>
    <row r="394" spans="2:7" x14ac:dyDescent="0.3">
      <c r="B394" s="10"/>
      <c r="C394" s="11"/>
      <c r="D394" s="12"/>
      <c r="E394" s="12"/>
      <c r="G394" s="12"/>
    </row>
    <row r="395" spans="2:7" x14ac:dyDescent="0.3">
      <c r="B395" s="10"/>
      <c r="C395" s="11"/>
      <c r="D395" s="12"/>
      <c r="E395" s="12"/>
      <c r="G395" s="12"/>
    </row>
    <row r="396" spans="2:7" x14ac:dyDescent="0.3">
      <c r="B396" s="10"/>
      <c r="C396" s="11"/>
      <c r="D396" s="12"/>
      <c r="E396" s="12"/>
      <c r="G396" s="12"/>
    </row>
    <row r="397" spans="2:7" x14ac:dyDescent="0.3">
      <c r="B397" s="10"/>
      <c r="C397" s="11"/>
      <c r="D397" s="12"/>
      <c r="E397" s="12"/>
      <c r="G397" s="12"/>
    </row>
    <row r="398" spans="2:7" x14ac:dyDescent="0.3">
      <c r="B398" s="10"/>
      <c r="C398" s="11"/>
      <c r="D398" s="12"/>
      <c r="E398" s="12"/>
      <c r="G398" s="12"/>
    </row>
    <row r="399" spans="2:7" x14ac:dyDescent="0.3">
      <c r="B399" s="10"/>
      <c r="C399" s="11"/>
      <c r="D399" s="12"/>
      <c r="E399" s="12"/>
      <c r="G399" s="12"/>
    </row>
    <row r="400" spans="2:7" x14ac:dyDescent="0.3">
      <c r="B400" s="10"/>
      <c r="C400" s="11"/>
      <c r="D400" s="12"/>
      <c r="E400" s="12"/>
      <c r="G400" s="12"/>
    </row>
    <row r="401" spans="2:7" x14ac:dyDescent="0.3">
      <c r="B401" s="10"/>
      <c r="C401" s="11"/>
      <c r="D401" s="12"/>
      <c r="E401" s="12"/>
      <c r="G401" s="12"/>
    </row>
    <row r="402" spans="2:7" x14ac:dyDescent="0.3">
      <c r="B402" s="10"/>
      <c r="C402" s="11"/>
      <c r="D402" s="12"/>
      <c r="E402" s="12"/>
      <c r="G402" s="12"/>
    </row>
    <row r="403" spans="2:7" x14ac:dyDescent="0.3">
      <c r="B403" s="10"/>
      <c r="C403" s="11"/>
      <c r="D403" s="12"/>
      <c r="E403" s="12"/>
      <c r="G403" s="12"/>
    </row>
    <row r="404" spans="2:7" x14ac:dyDescent="0.3">
      <c r="B404" s="10"/>
      <c r="C404" s="11"/>
      <c r="D404" s="12"/>
      <c r="E404" s="12"/>
      <c r="G404" s="12"/>
    </row>
    <row r="405" spans="2:7" x14ac:dyDescent="0.3">
      <c r="B405" s="10"/>
      <c r="C405" s="11"/>
      <c r="D405" s="12"/>
      <c r="E405" s="12"/>
      <c r="G405" s="12"/>
    </row>
    <row r="406" spans="2:7" x14ac:dyDescent="0.3">
      <c r="B406" s="10"/>
      <c r="C406" s="11"/>
      <c r="D406" s="12"/>
      <c r="E406" s="12"/>
      <c r="G406" s="12"/>
    </row>
    <row r="407" spans="2:7" x14ac:dyDescent="0.3">
      <c r="B407" s="10"/>
      <c r="C407" s="11"/>
      <c r="D407" s="12"/>
      <c r="E407" s="12"/>
      <c r="G407" s="12"/>
    </row>
    <row r="408" spans="2:7" x14ac:dyDescent="0.3">
      <c r="B408" s="10"/>
      <c r="C408" s="11"/>
      <c r="D408" s="12"/>
      <c r="E408" s="12"/>
      <c r="G408" s="12"/>
    </row>
    <row r="409" spans="2:7" x14ac:dyDescent="0.3">
      <c r="B409" s="10"/>
      <c r="C409" s="11"/>
      <c r="D409" s="12"/>
      <c r="E409" s="12"/>
      <c r="G409" s="12"/>
    </row>
    <row r="410" spans="2:7" x14ac:dyDescent="0.3">
      <c r="B410" s="10"/>
      <c r="C410" s="11"/>
      <c r="D410" s="12"/>
      <c r="E410" s="12"/>
      <c r="G410" s="12"/>
    </row>
    <row r="411" spans="2:7" x14ac:dyDescent="0.3">
      <c r="B411" s="10"/>
      <c r="C411" s="11"/>
      <c r="D411" s="12"/>
      <c r="E411" s="12"/>
      <c r="G411" s="12"/>
    </row>
    <row r="412" spans="2:7" x14ac:dyDescent="0.3">
      <c r="B412" s="10"/>
      <c r="C412" s="11"/>
      <c r="D412" s="12"/>
      <c r="E412" s="12"/>
      <c r="G412" s="12"/>
    </row>
    <row r="413" spans="2:7" x14ac:dyDescent="0.3">
      <c r="B413" s="10"/>
      <c r="C413" s="11"/>
      <c r="D413" s="12"/>
      <c r="E413" s="12"/>
      <c r="G413" s="12"/>
    </row>
    <row r="414" spans="2:7" x14ac:dyDescent="0.3">
      <c r="B414" s="10"/>
      <c r="C414" s="11"/>
      <c r="D414" s="12"/>
      <c r="E414" s="12"/>
      <c r="G414" s="12"/>
    </row>
    <row r="415" spans="2:7" x14ac:dyDescent="0.3">
      <c r="B415" s="10"/>
      <c r="C415" s="11"/>
      <c r="D415" s="12"/>
      <c r="E415" s="12"/>
      <c r="G415" s="12"/>
    </row>
    <row r="416" spans="2:7" x14ac:dyDescent="0.3">
      <c r="B416" s="10"/>
      <c r="C416" s="11"/>
      <c r="D416" s="12"/>
      <c r="E416" s="12"/>
      <c r="G416" s="12"/>
    </row>
    <row r="417" spans="2:7" x14ac:dyDescent="0.3">
      <c r="B417" s="10"/>
      <c r="C417" s="11"/>
      <c r="D417" s="12"/>
      <c r="E417" s="12"/>
      <c r="G417" s="12"/>
    </row>
    <row r="418" spans="2:7" x14ac:dyDescent="0.3">
      <c r="B418" s="10"/>
      <c r="C418" s="11"/>
      <c r="D418" s="12"/>
      <c r="E418" s="12"/>
      <c r="G418" s="12"/>
    </row>
    <row r="419" spans="2:7" x14ac:dyDescent="0.3">
      <c r="B419" s="10"/>
      <c r="C419" s="11"/>
      <c r="D419" s="12"/>
      <c r="E419" s="12"/>
      <c r="G419" s="12"/>
    </row>
    <row r="420" spans="2:7" x14ac:dyDescent="0.3">
      <c r="B420" s="10"/>
      <c r="C420" s="11"/>
      <c r="D420" s="12"/>
      <c r="E420" s="12"/>
      <c r="G420" s="12"/>
    </row>
    <row r="421" spans="2:7" x14ac:dyDescent="0.3">
      <c r="B421" s="10"/>
      <c r="C421" s="11"/>
      <c r="D421" s="12"/>
      <c r="E421" s="12"/>
      <c r="G421" s="12"/>
    </row>
    <row r="422" spans="2:7" x14ac:dyDescent="0.3">
      <c r="B422" s="10"/>
      <c r="C422" s="11"/>
      <c r="D422" s="12"/>
      <c r="E422" s="12"/>
      <c r="G422" s="12"/>
    </row>
    <row r="423" spans="2:7" x14ac:dyDescent="0.3">
      <c r="B423" s="10"/>
      <c r="C423" s="11"/>
      <c r="D423" s="12"/>
      <c r="E423" s="12"/>
      <c r="G423" s="12"/>
    </row>
    <row r="424" spans="2:7" x14ac:dyDescent="0.3">
      <c r="B424" s="10"/>
      <c r="C424" s="11"/>
      <c r="D424" s="12"/>
      <c r="E424" s="12"/>
      <c r="G424" s="12"/>
    </row>
    <row r="425" spans="2:7" x14ac:dyDescent="0.3">
      <c r="B425" s="10"/>
      <c r="C425" s="11"/>
      <c r="D425" s="12"/>
      <c r="E425" s="12"/>
      <c r="G425" s="12"/>
    </row>
    <row r="426" spans="2:7" x14ac:dyDescent="0.3">
      <c r="B426" s="10"/>
      <c r="C426" s="11"/>
      <c r="D426" s="12"/>
      <c r="E426" s="12"/>
      <c r="G426" s="12"/>
    </row>
    <row r="427" spans="2:7" x14ac:dyDescent="0.3">
      <c r="B427" s="10"/>
      <c r="C427" s="11"/>
      <c r="D427" s="12"/>
      <c r="E427" s="12"/>
      <c r="G427" s="12"/>
    </row>
    <row r="428" spans="2:7" x14ac:dyDescent="0.3">
      <c r="B428" s="10"/>
      <c r="C428" s="11"/>
      <c r="D428" s="12"/>
      <c r="E428" s="12"/>
      <c r="G428" s="12"/>
    </row>
    <row r="429" spans="2:7" x14ac:dyDescent="0.3">
      <c r="B429" s="10"/>
      <c r="C429" s="11"/>
      <c r="D429" s="12"/>
      <c r="E429" s="12"/>
      <c r="G429" s="12"/>
    </row>
    <row r="430" spans="2:7" x14ac:dyDescent="0.3">
      <c r="B430" s="10"/>
      <c r="C430" s="11"/>
      <c r="D430" s="12"/>
      <c r="E430" s="12"/>
      <c r="G430" s="12"/>
    </row>
    <row r="431" spans="2:7" x14ac:dyDescent="0.3">
      <c r="B431" s="10"/>
      <c r="C431" s="11"/>
      <c r="D431" s="12"/>
      <c r="E431" s="12"/>
      <c r="G431" s="12"/>
    </row>
    <row r="432" spans="2:7" x14ac:dyDescent="0.3">
      <c r="B432" s="10"/>
      <c r="C432" s="11"/>
      <c r="D432" s="12"/>
      <c r="E432" s="12"/>
      <c r="G432" s="12"/>
    </row>
    <row r="433" spans="2:7" x14ac:dyDescent="0.3">
      <c r="B433" s="10"/>
      <c r="C433" s="11"/>
      <c r="D433" s="12"/>
      <c r="E433" s="12"/>
      <c r="G433" s="12"/>
    </row>
    <row r="434" spans="2:7" x14ac:dyDescent="0.3">
      <c r="B434" s="10"/>
      <c r="C434" s="11"/>
      <c r="D434" s="12"/>
      <c r="E434" s="12"/>
      <c r="G434" s="12"/>
    </row>
    <row r="435" spans="2:7" x14ac:dyDescent="0.3">
      <c r="B435" s="10"/>
      <c r="C435" s="11"/>
      <c r="D435" s="12"/>
      <c r="E435" s="12"/>
      <c r="G435" s="12"/>
    </row>
    <row r="436" spans="2:7" x14ac:dyDescent="0.3">
      <c r="B436" s="10"/>
      <c r="C436" s="11"/>
      <c r="D436" s="12"/>
      <c r="E436" s="12"/>
      <c r="G436" s="12"/>
    </row>
    <row r="437" spans="2:7" x14ac:dyDescent="0.3">
      <c r="B437" s="10"/>
      <c r="C437" s="11"/>
      <c r="D437" s="12"/>
      <c r="E437" s="12"/>
      <c r="G437" s="12"/>
    </row>
  </sheetData>
  <sheetProtection algorithmName="SHA-512" hashValue="TNksoFbBfTPVZ+LuMDTuQ3qwripyGQdWFBDC0qsmENjHYoJVavLX0iZa73GToAqiSdNm6BhDP3lVPLiiqFURrw==" saltValue="IgiCu+yrHRJ2x4YoDkxV/w==" spinCount="100000" sheet="1" autoFilter="0" pivotTables="0"/>
  <mergeCells count="4">
    <mergeCell ref="B1:G1"/>
    <mergeCell ref="B7:G10"/>
    <mergeCell ref="B12:D12"/>
    <mergeCell ref="I12:K12"/>
  </mergeCells>
  <dataValidations count="1">
    <dataValidation type="list" allowBlank="1" showInputMessage="1" showErrorMessage="1" sqref="C4" xr:uid="{CDA16EA8-32BA-43AA-93A4-BE3A421F5A65}">
      <formula1>"1,2,3,4,5,6,7,8,9,10,11,12,13,14,15,16,17,18,19,20,21,22,23,24,25"</formula1>
    </dataValidation>
  </dataValidations>
  <pageMargins left="0.7" right="0.7" top="0.75" bottom="0.75" header="0.3" footer="0.3"/>
  <pageSetup orientation="portrait" r:id="rId1"/>
  <headerFooter>
    <oddHeader>&amp;R&amp;"Arial"&amp;10&amp;KBDBDBD DOCUMENTO INTERNO&amp;1#_x000D_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Calculadora Consumo</vt:lpstr>
      <vt:lpstr>Calculadora Extrafinanciamiento</vt:lpstr>
      <vt:lpstr>Calculadora Hipoteca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esdras_gonzalez</dc:creator>
  <cp:lastModifiedBy>Esdras M. Gonzalez (ATI de Productos)</cp:lastModifiedBy>
  <dcterms:created xsi:type="dcterms:W3CDTF">2023-07-18T16:15:48Z</dcterms:created>
  <dcterms:modified xsi:type="dcterms:W3CDTF">2024-08-30T16:27:21Z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860d69-286e-4a02-b593-0e1cf0ff2d9c_Enabled">
    <vt:lpwstr>true</vt:lpwstr>
  </property>
  <property fmtid="{D5CDD505-2E9C-101B-9397-08002B2CF9AE}" pid="3" name="MSIP_Label_40860d69-286e-4a02-b593-0e1cf0ff2d9c_SetDate">
    <vt:lpwstr>2023-07-18T16:26:41Z</vt:lpwstr>
  </property>
  <property fmtid="{D5CDD505-2E9C-101B-9397-08002B2CF9AE}" pid="4" name="MSIP_Label_40860d69-286e-4a02-b593-0e1cf0ff2d9c_Method">
    <vt:lpwstr>Privileged</vt:lpwstr>
  </property>
  <property fmtid="{D5CDD505-2E9C-101B-9397-08002B2CF9AE}" pid="5" name="MSIP_Label_40860d69-286e-4a02-b593-0e1cf0ff2d9c_Name">
    <vt:lpwstr>Interna_0</vt:lpwstr>
  </property>
  <property fmtid="{D5CDD505-2E9C-101B-9397-08002B2CF9AE}" pid="6" name="MSIP_Label_40860d69-286e-4a02-b593-0e1cf0ff2d9c_SiteId">
    <vt:lpwstr>e95d19cb-8725-4b0b-8ce2-ff42be9ae6e9</vt:lpwstr>
  </property>
  <property fmtid="{D5CDD505-2E9C-101B-9397-08002B2CF9AE}" pid="7" name="MSIP_Label_40860d69-286e-4a02-b593-0e1cf0ff2d9c_ActionId">
    <vt:lpwstr>5b430356-b5e7-4814-b861-083fc4ec5de3</vt:lpwstr>
  </property>
  <property fmtid="{D5CDD505-2E9C-101B-9397-08002B2CF9AE}" pid="8" name="MSIP_Label_40860d69-286e-4a02-b593-0e1cf0ff2d9c_ContentBits">
    <vt:lpwstr>1</vt:lpwstr>
  </property>
</Properties>
</file>